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Šulcová\Městský klub seniorů, ulice Benešova\"/>
    </mc:Choice>
  </mc:AlternateContent>
  <xr:revisionPtr revIDLastSave="0" documentId="13_ncr:19_{F20B777A-8A53-42F3-B8B9-ACBBDC53BE35}" xr6:coauthVersionLast="47" xr6:coauthVersionMax="47" xr10:uidLastSave="{00000000-0000-0000-0000-000000000000}"/>
  <bookViews>
    <workbookView xWindow="-120" yWindow="-120" windowWidth="77040" windowHeight="21120" xr2:uid="{FF63011E-2FCE-4395-8BB7-53C0E8896B8B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Pol'!$A$1:$U$228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" i="1" l="1"/>
  <c r="I67" i="1"/>
  <c r="I66" i="1"/>
  <c r="I63" i="1"/>
  <c r="I62" i="1"/>
  <c r="I61" i="1"/>
  <c r="I60" i="1"/>
  <c r="I59" i="1"/>
  <c r="I58" i="1"/>
  <c r="I57" i="1"/>
  <c r="I55" i="1"/>
  <c r="I54" i="1"/>
  <c r="I53" i="1"/>
  <c r="I52" i="1"/>
  <c r="I51" i="1"/>
  <c r="I50" i="1"/>
  <c r="I49" i="1"/>
  <c r="I48" i="1"/>
  <c r="I47" i="1"/>
  <c r="AD218" i="12"/>
  <c r="G39" i="1" s="1"/>
  <c r="G40" i="1" s="1"/>
  <c r="G25" i="1" s="1"/>
  <c r="G26" i="1" s="1"/>
  <c r="F9" i="12"/>
  <c r="G9" i="12"/>
  <c r="I9" i="12"/>
  <c r="I8" i="12" s="1"/>
  <c r="K9" i="12"/>
  <c r="K8" i="12" s="1"/>
  <c r="O9" i="12"/>
  <c r="O8" i="12" s="1"/>
  <c r="Q9" i="12"/>
  <c r="Q8" i="12" s="1"/>
  <c r="U9" i="12"/>
  <c r="U8" i="12" s="1"/>
  <c r="F15" i="12"/>
  <c r="G15" i="12" s="1"/>
  <c r="M15" i="12" s="1"/>
  <c r="I15" i="12"/>
  <c r="K15" i="12"/>
  <c r="O15" i="12"/>
  <c r="Q15" i="12"/>
  <c r="U15" i="12"/>
  <c r="F21" i="12"/>
  <c r="G21" i="12"/>
  <c r="M21" i="12" s="1"/>
  <c r="I21" i="12"/>
  <c r="K21" i="12"/>
  <c r="O21" i="12"/>
  <c r="Q21" i="12"/>
  <c r="U21" i="12"/>
  <c r="F28" i="12"/>
  <c r="G28" i="12" s="1"/>
  <c r="I28" i="12"/>
  <c r="I27" i="12" s="1"/>
  <c r="K28" i="12"/>
  <c r="K27" i="12" s="1"/>
  <c r="O28" i="12"/>
  <c r="O27" i="12" s="1"/>
  <c r="Q28" i="12"/>
  <c r="Q27" i="12" s="1"/>
  <c r="U28" i="12"/>
  <c r="U27" i="12" s="1"/>
  <c r="F31" i="12"/>
  <c r="G31" i="12"/>
  <c r="I31" i="12"/>
  <c r="K31" i="12"/>
  <c r="K30" i="12" s="1"/>
  <c r="M31" i="12"/>
  <c r="M30" i="12" s="1"/>
  <c r="O31" i="12"/>
  <c r="O30" i="12" s="1"/>
  <c r="Q31" i="12"/>
  <c r="Q30" i="12" s="1"/>
  <c r="U31" i="12"/>
  <c r="U30" i="12" s="1"/>
  <c r="F34" i="12"/>
  <c r="G34" i="12"/>
  <c r="M34" i="12" s="1"/>
  <c r="I34" i="12"/>
  <c r="I30" i="12" s="1"/>
  <c r="K34" i="12"/>
  <c r="O34" i="12"/>
  <c r="Q34" i="12"/>
  <c r="U34" i="12"/>
  <c r="F35" i="12"/>
  <c r="G35" i="12"/>
  <c r="I35" i="12"/>
  <c r="K35" i="12"/>
  <c r="M35" i="12"/>
  <c r="O35" i="12"/>
  <c r="Q35" i="12"/>
  <c r="U35" i="12"/>
  <c r="I36" i="12"/>
  <c r="K36" i="12"/>
  <c r="F37" i="12"/>
  <c r="G37" i="12" s="1"/>
  <c r="I37" i="12"/>
  <c r="K37" i="12"/>
  <c r="O37" i="12"/>
  <c r="O36" i="12" s="1"/>
  <c r="Q37" i="12"/>
  <c r="Q36" i="12" s="1"/>
  <c r="U37" i="12"/>
  <c r="U36" i="12" s="1"/>
  <c r="G40" i="12"/>
  <c r="I40" i="12"/>
  <c r="K40" i="12"/>
  <c r="M40" i="12"/>
  <c r="F41" i="12"/>
  <c r="G41" i="12"/>
  <c r="I41" i="12"/>
  <c r="K41" i="12"/>
  <c r="M41" i="12"/>
  <c r="O41" i="12"/>
  <c r="O40" i="12" s="1"/>
  <c r="Q41" i="12"/>
  <c r="Q40" i="12" s="1"/>
  <c r="U41" i="12"/>
  <c r="U40" i="12" s="1"/>
  <c r="I42" i="12"/>
  <c r="F43" i="12"/>
  <c r="G43" i="12" s="1"/>
  <c r="I43" i="12"/>
  <c r="K43" i="12"/>
  <c r="O43" i="12"/>
  <c r="Q43" i="12"/>
  <c r="Q42" i="12" s="1"/>
  <c r="U43" i="12"/>
  <c r="U42" i="12" s="1"/>
  <c r="F45" i="12"/>
  <c r="G45" i="12"/>
  <c r="I45" i="12"/>
  <c r="K45" i="12"/>
  <c r="K42" i="12" s="1"/>
  <c r="M45" i="12"/>
  <c r="O45" i="12"/>
  <c r="O42" i="12" s="1"/>
  <c r="Q45" i="12"/>
  <c r="U45" i="12"/>
  <c r="F47" i="12"/>
  <c r="G47" i="12" s="1"/>
  <c r="I47" i="12"/>
  <c r="I46" i="12" s="1"/>
  <c r="K47" i="12"/>
  <c r="K46" i="12" s="1"/>
  <c r="O47" i="12"/>
  <c r="O46" i="12" s="1"/>
  <c r="Q47" i="12"/>
  <c r="Q46" i="12" s="1"/>
  <c r="U47" i="12"/>
  <c r="F52" i="12"/>
  <c r="G52" i="12"/>
  <c r="I52" i="12"/>
  <c r="K52" i="12"/>
  <c r="M52" i="12"/>
  <c r="O52" i="12"/>
  <c r="Q52" i="12"/>
  <c r="U52" i="12"/>
  <c r="U46" i="12" s="1"/>
  <c r="F55" i="12"/>
  <c r="G55" i="12" s="1"/>
  <c r="M55" i="12" s="1"/>
  <c r="I55" i="12"/>
  <c r="K55" i="12"/>
  <c r="O55" i="12"/>
  <c r="Q55" i="12"/>
  <c r="U55" i="12"/>
  <c r="F60" i="12"/>
  <c r="G60" i="12"/>
  <c r="I60" i="12"/>
  <c r="K60" i="12"/>
  <c r="M60" i="12"/>
  <c r="O60" i="12"/>
  <c r="Q60" i="12"/>
  <c r="U60" i="12"/>
  <c r="F65" i="12"/>
  <c r="G65" i="12" s="1"/>
  <c r="M65" i="12" s="1"/>
  <c r="I65" i="12"/>
  <c r="K65" i="12"/>
  <c r="O65" i="12"/>
  <c r="Q65" i="12"/>
  <c r="U65" i="12"/>
  <c r="F69" i="12"/>
  <c r="G69" i="12"/>
  <c r="I69" i="12"/>
  <c r="K69" i="12"/>
  <c r="M69" i="12"/>
  <c r="O69" i="12"/>
  <c r="Q69" i="12"/>
  <c r="U69" i="12"/>
  <c r="F72" i="12"/>
  <c r="G72" i="12" s="1"/>
  <c r="M72" i="12" s="1"/>
  <c r="I72" i="12"/>
  <c r="K72" i="12"/>
  <c r="O72" i="12"/>
  <c r="Q72" i="12"/>
  <c r="U72" i="12"/>
  <c r="F75" i="12"/>
  <c r="G75" i="12"/>
  <c r="I75" i="12"/>
  <c r="K75" i="12"/>
  <c r="M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/>
  <c r="I77" i="12"/>
  <c r="K77" i="12"/>
  <c r="M77" i="12"/>
  <c r="O77" i="12"/>
  <c r="Q77" i="12"/>
  <c r="U77" i="12"/>
  <c r="I78" i="12"/>
  <c r="K78" i="12"/>
  <c r="O78" i="12"/>
  <c r="Q78" i="12"/>
  <c r="U78" i="12"/>
  <c r="F79" i="12"/>
  <c r="G79" i="12" s="1"/>
  <c r="I79" i="12"/>
  <c r="K79" i="12"/>
  <c r="O79" i="12"/>
  <c r="Q79" i="12"/>
  <c r="U79" i="12"/>
  <c r="I82" i="12"/>
  <c r="K82" i="12"/>
  <c r="O82" i="12"/>
  <c r="Q82" i="12"/>
  <c r="U82" i="12"/>
  <c r="F83" i="12"/>
  <c r="G83" i="12" s="1"/>
  <c r="I83" i="12"/>
  <c r="K83" i="12"/>
  <c r="O83" i="12"/>
  <c r="Q83" i="12"/>
  <c r="U83" i="12"/>
  <c r="G84" i="12"/>
  <c r="I56" i="1" s="1"/>
  <c r="F85" i="12"/>
  <c r="G85" i="12"/>
  <c r="M85" i="12" s="1"/>
  <c r="I85" i="12"/>
  <c r="K85" i="12"/>
  <c r="O85" i="12"/>
  <c r="Q85" i="12"/>
  <c r="U85" i="12"/>
  <c r="F88" i="12"/>
  <c r="G88" i="12"/>
  <c r="M88" i="12" s="1"/>
  <c r="I88" i="12"/>
  <c r="I84" i="12" s="1"/>
  <c r="K88" i="12"/>
  <c r="K84" i="12" s="1"/>
  <c r="O88" i="12"/>
  <c r="O84" i="12" s="1"/>
  <c r="Q88" i="12"/>
  <c r="Q84" i="12" s="1"/>
  <c r="U88" i="12"/>
  <c r="U84" i="12" s="1"/>
  <c r="G90" i="12"/>
  <c r="F91" i="12"/>
  <c r="G91" i="12"/>
  <c r="I91" i="12"/>
  <c r="K91" i="12"/>
  <c r="K90" i="12" s="1"/>
  <c r="M91" i="12"/>
  <c r="O91" i="12"/>
  <c r="O90" i="12" s="1"/>
  <c r="Q91" i="12"/>
  <c r="Q90" i="12" s="1"/>
  <c r="U91" i="12"/>
  <c r="U90" i="12" s="1"/>
  <c r="F92" i="12"/>
  <c r="G92" i="12"/>
  <c r="M92" i="12" s="1"/>
  <c r="I92" i="12"/>
  <c r="I90" i="12" s="1"/>
  <c r="K92" i="12"/>
  <c r="O92" i="12"/>
  <c r="Q92" i="12"/>
  <c r="U92" i="12"/>
  <c r="G93" i="12"/>
  <c r="F94" i="12"/>
  <c r="G94" i="12"/>
  <c r="M94" i="12" s="1"/>
  <c r="M93" i="12" s="1"/>
  <c r="I94" i="12"/>
  <c r="I93" i="12" s="1"/>
  <c r="K94" i="12"/>
  <c r="K93" i="12" s="1"/>
  <c r="O94" i="12"/>
  <c r="Q94" i="12"/>
  <c r="U94" i="12"/>
  <c r="F95" i="12"/>
  <c r="G95" i="12"/>
  <c r="I95" i="12"/>
  <c r="K95" i="12"/>
  <c r="M95" i="12"/>
  <c r="O95" i="12"/>
  <c r="O93" i="12" s="1"/>
  <c r="Q95" i="12"/>
  <c r="Q93" i="12" s="1"/>
  <c r="U95" i="12"/>
  <c r="U93" i="12" s="1"/>
  <c r="F97" i="12"/>
  <c r="G97" i="12"/>
  <c r="M97" i="12" s="1"/>
  <c r="I97" i="12"/>
  <c r="K97" i="12"/>
  <c r="O97" i="12"/>
  <c r="Q97" i="12"/>
  <c r="U97" i="12"/>
  <c r="F99" i="12"/>
  <c r="G99" i="12"/>
  <c r="I99" i="12"/>
  <c r="K99" i="12"/>
  <c r="M99" i="12"/>
  <c r="O99" i="12"/>
  <c r="Q99" i="12"/>
  <c r="U99" i="12"/>
  <c r="G102" i="12"/>
  <c r="F103" i="12"/>
  <c r="G103" i="12"/>
  <c r="I103" i="12"/>
  <c r="K103" i="12"/>
  <c r="M103" i="12"/>
  <c r="O103" i="12"/>
  <c r="O102" i="12" s="1"/>
  <c r="Q103" i="12"/>
  <c r="Q102" i="12" s="1"/>
  <c r="U103" i="12"/>
  <c r="U102" i="12" s="1"/>
  <c r="F104" i="12"/>
  <c r="G104" i="12"/>
  <c r="I104" i="12"/>
  <c r="I102" i="12" s="1"/>
  <c r="K104" i="12"/>
  <c r="K102" i="12" s="1"/>
  <c r="M104" i="12"/>
  <c r="M102" i="12" s="1"/>
  <c r="O104" i="12"/>
  <c r="Q104" i="12"/>
  <c r="U104" i="12"/>
  <c r="Q105" i="12"/>
  <c r="F106" i="12"/>
  <c r="G106" i="12"/>
  <c r="G105" i="12" s="1"/>
  <c r="I106" i="12"/>
  <c r="I105" i="12" s="1"/>
  <c r="K106" i="12"/>
  <c r="K105" i="12" s="1"/>
  <c r="M106" i="12"/>
  <c r="M105" i="12" s="1"/>
  <c r="O106" i="12"/>
  <c r="O105" i="12" s="1"/>
  <c r="Q106" i="12"/>
  <c r="U106" i="12"/>
  <c r="F127" i="12"/>
  <c r="G127" i="12"/>
  <c r="I127" i="12"/>
  <c r="K127" i="12"/>
  <c r="M127" i="12"/>
  <c r="O127" i="12"/>
  <c r="Q127" i="12"/>
  <c r="U127" i="12"/>
  <c r="U105" i="12" s="1"/>
  <c r="F128" i="12"/>
  <c r="G128" i="12"/>
  <c r="I128" i="12"/>
  <c r="K128" i="12"/>
  <c r="M128" i="12"/>
  <c r="O128" i="12"/>
  <c r="Q128" i="12"/>
  <c r="U128" i="12"/>
  <c r="F129" i="12"/>
  <c r="G129" i="12"/>
  <c r="I129" i="12"/>
  <c r="K129" i="12"/>
  <c r="M129" i="12"/>
  <c r="O129" i="12"/>
  <c r="Q129" i="12"/>
  <c r="U129" i="12"/>
  <c r="G130" i="12"/>
  <c r="I130" i="12"/>
  <c r="K130" i="12"/>
  <c r="M130" i="12"/>
  <c r="O130" i="12"/>
  <c r="Q130" i="12"/>
  <c r="F131" i="12"/>
  <c r="G131" i="12"/>
  <c r="I131" i="12"/>
  <c r="K131" i="12"/>
  <c r="M131" i="12"/>
  <c r="O131" i="12"/>
  <c r="Q131" i="12"/>
  <c r="U131" i="12"/>
  <c r="U130" i="12" s="1"/>
  <c r="F133" i="12"/>
  <c r="G133" i="12" s="1"/>
  <c r="I133" i="12"/>
  <c r="K133" i="12"/>
  <c r="O133" i="12"/>
  <c r="Q133" i="12"/>
  <c r="U133" i="12"/>
  <c r="F135" i="12"/>
  <c r="G135" i="12"/>
  <c r="I135" i="12"/>
  <c r="I132" i="12" s="1"/>
  <c r="K135" i="12"/>
  <c r="K132" i="12" s="1"/>
  <c r="M135" i="12"/>
  <c r="O135" i="12"/>
  <c r="O132" i="12" s="1"/>
  <c r="Q135" i="12"/>
  <c r="Q132" i="12" s="1"/>
  <c r="U135" i="12"/>
  <c r="U132" i="12" s="1"/>
  <c r="F137" i="12"/>
  <c r="G137" i="12" s="1"/>
  <c r="M137" i="12" s="1"/>
  <c r="I137" i="12"/>
  <c r="K137" i="12"/>
  <c r="O137" i="12"/>
  <c r="Q137" i="12"/>
  <c r="U137" i="12"/>
  <c r="F139" i="12"/>
  <c r="G139" i="12"/>
  <c r="I139" i="12"/>
  <c r="K139" i="12"/>
  <c r="M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F141" i="12"/>
  <c r="G141" i="12"/>
  <c r="I141" i="12"/>
  <c r="K141" i="12"/>
  <c r="M141" i="12"/>
  <c r="O141" i="12"/>
  <c r="Q141" i="12"/>
  <c r="U141" i="12"/>
  <c r="F143" i="12"/>
  <c r="G143" i="12"/>
  <c r="G142" i="12" s="1"/>
  <c r="I143" i="12"/>
  <c r="I142" i="12" s="1"/>
  <c r="K143" i="12"/>
  <c r="K142" i="12" s="1"/>
  <c r="M143" i="12"/>
  <c r="M142" i="12" s="1"/>
  <c r="O143" i="12"/>
  <c r="O142" i="12" s="1"/>
  <c r="Q143" i="12"/>
  <c r="Q142" i="12" s="1"/>
  <c r="U143" i="12"/>
  <c r="U142" i="12" s="1"/>
  <c r="F144" i="12"/>
  <c r="G144" i="12" s="1"/>
  <c r="M144" i="12" s="1"/>
  <c r="I144" i="12"/>
  <c r="K144" i="12"/>
  <c r="O144" i="12"/>
  <c r="Q144" i="12"/>
  <c r="U144" i="12"/>
  <c r="F146" i="12"/>
  <c r="G146" i="12"/>
  <c r="M146" i="12" s="1"/>
  <c r="M145" i="12" s="1"/>
  <c r="I146" i="12"/>
  <c r="K146" i="12"/>
  <c r="O146" i="12"/>
  <c r="Q146" i="12"/>
  <c r="U146" i="12"/>
  <c r="F147" i="12"/>
  <c r="G147" i="12"/>
  <c r="I147" i="12"/>
  <c r="K147" i="12"/>
  <c r="M147" i="12"/>
  <c r="O147" i="12"/>
  <c r="Q147" i="12"/>
  <c r="U147" i="12"/>
  <c r="F149" i="12"/>
  <c r="G149" i="12"/>
  <c r="M149" i="12" s="1"/>
  <c r="I149" i="12"/>
  <c r="K149" i="12"/>
  <c r="O149" i="12"/>
  <c r="Q149" i="12"/>
  <c r="U149" i="12"/>
  <c r="F150" i="12"/>
  <c r="G150" i="12"/>
  <c r="I150" i="12"/>
  <c r="K150" i="12"/>
  <c r="M150" i="12"/>
  <c r="O150" i="12"/>
  <c r="Q150" i="12"/>
  <c r="U150" i="12"/>
  <c r="F153" i="12"/>
  <c r="G153" i="12"/>
  <c r="M153" i="12" s="1"/>
  <c r="I153" i="12"/>
  <c r="K153" i="12"/>
  <c r="O153" i="12"/>
  <c r="Q153" i="12"/>
  <c r="U153" i="12"/>
  <c r="F154" i="12"/>
  <c r="G154" i="12"/>
  <c r="I154" i="12"/>
  <c r="K154" i="12"/>
  <c r="M154" i="12"/>
  <c r="O154" i="12"/>
  <c r="Q154" i="12"/>
  <c r="U154" i="12"/>
  <c r="G159" i="12"/>
  <c r="M159" i="12" s="1"/>
  <c r="I159" i="12"/>
  <c r="K159" i="12"/>
  <c r="O159" i="12"/>
  <c r="Q159" i="12"/>
  <c r="U159" i="12"/>
  <c r="F162" i="12"/>
  <c r="G162" i="12"/>
  <c r="M162" i="12" s="1"/>
  <c r="I162" i="12"/>
  <c r="K162" i="12"/>
  <c r="O162" i="12"/>
  <c r="Q162" i="12"/>
  <c r="U162" i="12"/>
  <c r="F171" i="12"/>
  <c r="G171" i="12"/>
  <c r="I171" i="12"/>
  <c r="K171" i="12"/>
  <c r="K161" i="12" s="1"/>
  <c r="M171" i="12"/>
  <c r="O171" i="12"/>
  <c r="O161" i="12" s="1"/>
  <c r="Q171" i="12"/>
  <c r="Q161" i="12" s="1"/>
  <c r="U171" i="12"/>
  <c r="U161" i="12" s="1"/>
  <c r="F175" i="12"/>
  <c r="G175" i="12"/>
  <c r="M175" i="12" s="1"/>
  <c r="I175" i="12"/>
  <c r="K175" i="12"/>
  <c r="O175" i="12"/>
  <c r="Q175" i="12"/>
  <c r="U175" i="12"/>
  <c r="F180" i="12"/>
  <c r="G180" i="12"/>
  <c r="I180" i="12"/>
  <c r="K180" i="12"/>
  <c r="M180" i="12"/>
  <c r="O180" i="12"/>
  <c r="Q180" i="12"/>
  <c r="U180" i="12"/>
  <c r="F185" i="12"/>
  <c r="G185" i="12"/>
  <c r="M185" i="12" s="1"/>
  <c r="I185" i="12"/>
  <c r="K185" i="12"/>
  <c r="O185" i="12"/>
  <c r="Q185" i="12"/>
  <c r="U185" i="12"/>
  <c r="F187" i="12"/>
  <c r="G187" i="12"/>
  <c r="I187" i="12"/>
  <c r="K187" i="12"/>
  <c r="M187" i="12"/>
  <c r="O187" i="12"/>
  <c r="Q187" i="12"/>
  <c r="U187" i="12"/>
  <c r="G189" i="12"/>
  <c r="I189" i="12"/>
  <c r="K189" i="12"/>
  <c r="F190" i="12"/>
  <c r="G190" i="12"/>
  <c r="I190" i="12"/>
  <c r="K190" i="12"/>
  <c r="M190" i="12"/>
  <c r="M189" i="12" s="1"/>
  <c r="O190" i="12"/>
  <c r="O189" i="12" s="1"/>
  <c r="Q190" i="12"/>
  <c r="Q189" i="12" s="1"/>
  <c r="U190" i="12"/>
  <c r="U189" i="12" s="1"/>
  <c r="G191" i="12"/>
  <c r="F192" i="12"/>
  <c r="G192" i="12"/>
  <c r="I192" i="12"/>
  <c r="K192" i="12"/>
  <c r="M192" i="12"/>
  <c r="O192" i="12"/>
  <c r="O191" i="12" s="1"/>
  <c r="Q192" i="12"/>
  <c r="Q191" i="12" s="1"/>
  <c r="U192" i="12"/>
  <c r="U191" i="12" s="1"/>
  <c r="F203" i="12"/>
  <c r="G203" i="12"/>
  <c r="I203" i="12"/>
  <c r="I191" i="12" s="1"/>
  <c r="K203" i="12"/>
  <c r="K191" i="12" s="1"/>
  <c r="M203" i="12"/>
  <c r="M191" i="12" s="1"/>
  <c r="O203" i="12"/>
  <c r="Q203" i="12"/>
  <c r="U203" i="12"/>
  <c r="F204" i="12"/>
  <c r="G204" i="12"/>
  <c r="I204" i="12"/>
  <c r="K204" i="12"/>
  <c r="M204" i="12"/>
  <c r="O204" i="12"/>
  <c r="Q204" i="12"/>
  <c r="U204" i="12"/>
  <c r="G205" i="12"/>
  <c r="F206" i="12"/>
  <c r="G206" i="12"/>
  <c r="I206" i="12"/>
  <c r="K206" i="12"/>
  <c r="M206" i="12"/>
  <c r="O206" i="12"/>
  <c r="Q206" i="12"/>
  <c r="Q205" i="12" s="1"/>
  <c r="U206" i="12"/>
  <c r="U205" i="12" s="1"/>
  <c r="F212" i="12"/>
  <c r="G212" i="12"/>
  <c r="I212" i="12"/>
  <c r="I205" i="12" s="1"/>
  <c r="K212" i="12"/>
  <c r="K205" i="12" s="1"/>
  <c r="M212" i="12"/>
  <c r="M205" i="12" s="1"/>
  <c r="O212" i="12"/>
  <c r="O205" i="12" s="1"/>
  <c r="Q212" i="12"/>
  <c r="U212" i="12"/>
  <c r="F215" i="12"/>
  <c r="G215" i="12"/>
  <c r="G214" i="12" s="1"/>
  <c r="I69" i="1" s="1"/>
  <c r="I19" i="1" s="1"/>
  <c r="I215" i="12"/>
  <c r="I214" i="12" s="1"/>
  <c r="K215" i="12"/>
  <c r="K214" i="12" s="1"/>
  <c r="M215" i="12"/>
  <c r="M214" i="12" s="1"/>
  <c r="O215" i="12"/>
  <c r="O214" i="12" s="1"/>
  <c r="Q215" i="12"/>
  <c r="Q214" i="12" s="1"/>
  <c r="U215" i="12"/>
  <c r="U214" i="12" s="1"/>
  <c r="I20" i="1"/>
  <c r="I18" i="1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U145" i="12" l="1"/>
  <c r="Q145" i="12"/>
  <c r="I161" i="12"/>
  <c r="M161" i="12"/>
  <c r="K145" i="12"/>
  <c r="O145" i="12"/>
  <c r="I145" i="12"/>
  <c r="AC218" i="12"/>
  <c r="F39" i="1" s="1"/>
  <c r="H39" i="1" s="1"/>
  <c r="M79" i="12"/>
  <c r="M78" i="12" s="1"/>
  <c r="G78" i="12"/>
  <c r="G132" i="12"/>
  <c r="M133" i="12"/>
  <c r="M132" i="12" s="1"/>
  <c r="M83" i="12"/>
  <c r="M82" i="12" s="1"/>
  <c r="G82" i="12"/>
  <c r="M43" i="12"/>
  <c r="M42" i="12" s="1"/>
  <c r="G42" i="12"/>
  <c r="M90" i="12"/>
  <c r="G46" i="12"/>
  <c r="M47" i="12"/>
  <c r="M46" i="12" s="1"/>
  <c r="M28" i="12"/>
  <c r="M27" i="12" s="1"/>
  <c r="G27" i="12"/>
  <c r="M37" i="12"/>
  <c r="M36" i="12" s="1"/>
  <c r="G36" i="12"/>
  <c r="G8" i="12"/>
  <c r="M84" i="12"/>
  <c r="G30" i="12"/>
  <c r="M9" i="12"/>
  <c r="M8" i="12" s="1"/>
  <c r="G161" i="12"/>
  <c r="I65" i="1" s="1"/>
  <c r="G145" i="12"/>
  <c r="I64" i="1" s="1"/>
  <c r="I17" i="1" s="1"/>
  <c r="I21" i="1" s="1"/>
  <c r="I39" i="1" l="1"/>
  <c r="I40" i="1" s="1"/>
  <c r="J39" i="1" s="1"/>
  <c r="J40" i="1" s="1"/>
  <c r="H40" i="1"/>
  <c r="F40" i="1"/>
  <c r="G218" i="12"/>
  <c r="I70" i="1"/>
  <c r="G28" i="1" l="1"/>
  <c r="G23" i="1"/>
  <c r="G24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9E10542-788B-4849-B6AC-8D8CC54CBC54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DC38B1D6-441C-49FF-AC2D-5B81AF20DC0F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74889185-0318-45FA-A469-D54CF8AE1FD5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771CD75F-A7D8-4BC1-B706-CF057FDA95B9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8BEA4773-D74B-4082-A00D-15C6E26DF678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366E830D-EC4D-4E89-84F5-176558F9865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<sst xmlns="http://schemas.openxmlformats.org/spreadsheetml/2006/main" count="784" uniqueCount="349">
  <si>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</si>
  <si>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</si>
  <si>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</si>
  <si>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</si>
  <si>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</si>
  <si>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</si>
  <si>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</si>
  <si>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</si>
  <si>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</si>
  <si>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</si>
  <si>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</si>
  <si>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</si>
  <si>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</si>
  <si>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</si>
  <si>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</si>
  <si>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</si>
  <si>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</si>
  <si>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</si>
  <si>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</si>
  <si>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</si>
  <si>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</si>
  <si>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</si>
  <si>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</si>
  <si>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</si>
  <si>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</si>
  <si>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</si>
  <si>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</si>
  <si>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</si>
  <si>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</si>
  <si>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</si>
  <si>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</si>
  <si>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</si>
  <si>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</si>
  <si>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</si>
  <si>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</si>
  <si>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</si>
  <si>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</si>
  <si>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</si>
  <si>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</si>
  <si>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</si>
  <si>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</si>
  <si>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</si>
  <si>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</si>
  <si>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ul. Benešova 644, Kolín 2</t>
  </si>
  <si>
    <t>Rozpočet:</t>
  </si>
  <si>
    <t>Misto</t>
  </si>
  <si>
    <t>Jan Hájek</t>
  </si>
  <si>
    <t>Vestavba hygienického zařízení v klubu seniorů</t>
  </si>
  <si>
    <t>Město Kolín</t>
  </si>
  <si>
    <t>Karlovo náměstí 78</t>
  </si>
  <si>
    <t>Kolín - Kolín I</t>
  </si>
  <si>
    <t>28002</t>
  </si>
  <si>
    <t>00235440</t>
  </si>
  <si>
    <t>CZ00235440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</si>
  <si>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</si>
  <si>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</si>
  <si>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</si>
  <si>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</si>
  <si>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</si>
  <si>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</si>
  <si>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</si>
  <si>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</si>
  <si>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</si>
  <si>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</si>
  <si>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</si>
  <si>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</si>
  <si>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</si>
  <si>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</si>
  <si>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</si>
  <si>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</si>
  <si>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</si>
  <si>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</si>
  <si>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</si>
  <si>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</si>
  <si>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</si>
  <si>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</si>
  <si>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</si>
  <si>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</si>
  <si>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</si>
  <si>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</si>
  <si>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</si>
  <si>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721D</t>
  </si>
  <si>
    <t>Venkovní kanalizace</t>
  </si>
  <si>
    <t>722</t>
  </si>
  <si>
    <t>Vnitřní vodovod</t>
  </si>
  <si>
    <t>725</t>
  </si>
  <si>
    <t>Zařizovací předměty</t>
  </si>
  <si>
    <t>730</t>
  </si>
  <si>
    <t>Ústřední vytápění</t>
  </si>
  <si>
    <t>763S</t>
  </si>
  <si>
    <t>Sádrokartonové konstrukce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</si>
  <si>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</si>
  <si>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</si>
  <si>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</si>
  <si>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</si>
  <si>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</si>
  <si>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</si>
  <si>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</si>
  <si>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</si>
  <si>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</si>
  <si>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</si>
  <si>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</si>
  <si>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</si>
  <si>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</si>
  <si>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</si>
  <si>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</si>
  <si>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</si>
  <si>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</si>
  <si>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</si>
  <si>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</si>
  <si>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</si>
  <si>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</si>
  <si>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</si>
  <si>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</si>
  <si>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</si>
  <si>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</si>
  <si>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</si>
  <si>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</si>
  <si>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</si>
  <si>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</si>
  <si>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</si>
  <si>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</si>
  <si>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</si>
  <si>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</si>
  <si>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</si>
  <si>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</si>
  <si>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</si>
  <si>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</si>
  <si>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</si>
  <si>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</si>
  <si>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</si>
  <si>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</si>
  <si>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</si>
  <si>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</si>
  <si>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</si>
  <si>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</si>
  <si>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od objektu do šachty:</t>
  </si>
  <si>
    <t>VV</t>
  </si>
  <si>
    <t>10,5*0,6*1,2</t>
  </si>
  <si>
    <t>v objektu:</t>
  </si>
  <si>
    <t/>
  </si>
  <si>
    <t>2,5*0,4*1</t>
  </si>
  <si>
    <t>175101101RT2</t>
  </si>
  <si>
    <t>Obsyp potrubí bez prohození sypaniny, s dodáním štěrkopísku frakce 0 - 22 mm</t>
  </si>
  <si>
    <t>10,5*0,6*0,5</t>
  </si>
  <si>
    <t>2,5*0,4*0,5</t>
  </si>
  <si>
    <t>175101101R00</t>
  </si>
  <si>
    <t>Obsyp potrubí bez prohození sypaniny</t>
  </si>
  <si>
    <t>10,5*0,6*0,7</t>
  </si>
  <si>
    <t>310271620T00</t>
  </si>
  <si>
    <t>Zazdění otvoru plochy do 4 m2 pórobetonovými tvárnicemi, tloušťky 200 mm</t>
  </si>
  <si>
    <t>1,55*2,1*0,2</t>
  </si>
  <si>
    <t>612481211RT2</t>
  </si>
  <si>
    <t>Montáž výztužné sítě (perlinky) do stěrky - vnitřní stěny, včetně výztužné sítě a stěrkového tmelu Baumit</t>
  </si>
  <si>
    <t>m2</t>
  </si>
  <si>
    <t>zazděný otvor:</t>
  </si>
  <si>
    <t>1,55*2,1*2</t>
  </si>
  <si>
    <t>612474510T00</t>
  </si>
  <si>
    <t>Provedení vnitřní jednovrstvá vápenocementové filcované omítky stěn, ručně</t>
  </si>
  <si>
    <t>610991111R00</t>
  </si>
  <si>
    <t>Zakrývání výplní vnitřních otvorů</t>
  </si>
  <si>
    <t>kpl</t>
  </si>
  <si>
    <t>631313611RT3</t>
  </si>
  <si>
    <t>Mazanina betonová tl. 8 - 12 cm C 16/20, vyztužená ocelovými vlákny 25 kg / m3</t>
  </si>
  <si>
    <t>pruh pro kanalizaci:</t>
  </si>
  <si>
    <t>2,5*0,4*0,1</t>
  </si>
  <si>
    <t>642942111RT5</t>
  </si>
  <si>
    <t>Osazení zárubní dveřních ocelových, pl. do 2,5 m2, včetně dodávky zárubně 900 x 1970 x 100 mm</t>
  </si>
  <si>
    <t>kus</t>
  </si>
  <si>
    <t>952901111R00</t>
  </si>
  <si>
    <t>Vyčištění budov o výšce podlaží do 4 m</t>
  </si>
  <si>
    <t>8,63*10,43</t>
  </si>
  <si>
    <t>01</t>
  </si>
  <si>
    <t>Tmelení a silikonování detailů</t>
  </si>
  <si>
    <t>968061125R00</t>
  </si>
  <si>
    <t>Vyvěšení dřevěných a plastových dveřních křídel pl. do 2 m2</t>
  </si>
  <si>
    <t>B2:</t>
  </si>
  <si>
    <t>2</t>
  </si>
  <si>
    <t>B3:</t>
  </si>
  <si>
    <t>968072456R00</t>
  </si>
  <si>
    <t>Vybourání kovových dveřních zárubní pl. nad 2 m2</t>
  </si>
  <si>
    <t>1,55*2,02</t>
  </si>
  <si>
    <t>776511820RT2</t>
  </si>
  <si>
    <t>Odstranění PVC a koberců lepených s podložkou</t>
  </si>
  <si>
    <t>B4:</t>
  </si>
  <si>
    <t>4,1*2,25</t>
  </si>
  <si>
    <t>2,84*2,25</t>
  </si>
  <si>
    <t>-1,72*1,49/2</t>
  </si>
  <si>
    <t>766111820R00</t>
  </si>
  <si>
    <t>Demontáž dřevěných stěn plných</t>
  </si>
  <si>
    <t>B1:</t>
  </si>
  <si>
    <t>(4,1+1,4)*2,33</t>
  </si>
  <si>
    <t>(0,76*2+1*2*1,5)*2,33</t>
  </si>
  <si>
    <t>766421811R00</t>
  </si>
  <si>
    <t>Demontáž obložení podhledů panely do 1,5 m2</t>
  </si>
  <si>
    <t>2,84*1,28</t>
  </si>
  <si>
    <t>-0,75*0,52/2*2</t>
  </si>
  <si>
    <t>766112820R00</t>
  </si>
  <si>
    <t>Demontáž dřevěných stěn prosklených</t>
  </si>
  <si>
    <t>965042121R00</t>
  </si>
  <si>
    <t>Bourání mazanin betonových tl. 10 cm, pl. 1 m2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</si>
  <si>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</si>
  <si>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</si>
  <si>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</si>
  <si>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</si>
  <si>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</si>
  <si>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Kontejner</t>
  </si>
  <si>
    <t>ks</t>
  </si>
  <si>
    <t>970051160R00</t>
  </si>
  <si>
    <t>Vrtání jádrové do ŽB do D 160 mm</t>
  </si>
  <si>
    <t>m</t>
  </si>
  <si>
    <t>0,8</t>
  </si>
  <si>
    <t>999281108R00</t>
  </si>
  <si>
    <t>Přesun hmot pro opravy a údržbu do výšky 12 m</t>
  </si>
  <si>
    <t>711212001RT2</t>
  </si>
  <si>
    <t>Nátěr hydroizolační včetně dodávky Mapegum WPS , včetně těsnících pásek a rohů</t>
  </si>
  <si>
    <t>3,6+3,74</t>
  </si>
  <si>
    <t>(1,8*4+2,15*4)*0,3</t>
  </si>
  <si>
    <t>998711201R00</t>
  </si>
  <si>
    <t>Přesun hmot pro izolace proti vodě, výšky do 6 m</t>
  </si>
  <si>
    <t>Provedení vnitřního rozvodu kanalizace</t>
  </si>
  <si>
    <t>02</t>
  </si>
  <si>
    <t>Stavební přípomoce</t>
  </si>
  <si>
    <t>Provedení napojení kanalizace na šachtu</t>
  </si>
  <si>
    <t>721176223R00</t>
  </si>
  <si>
    <t>Potrubí KG svodné (ležaté) v zemi, D 125 x 3,2 mm</t>
  </si>
  <si>
    <t>10,5+2+1</t>
  </si>
  <si>
    <t>721176213R00</t>
  </si>
  <si>
    <t>Potrubí KG odpadní svislé, D 125 x 3,2 mm</t>
  </si>
  <si>
    <t>vytažení ze země nad desku:1+1</t>
  </si>
  <si>
    <t>721175307T00</t>
  </si>
  <si>
    <t>Montáž potrubí kanalizace připojovací do D 75 mm</t>
  </si>
  <si>
    <t>vytažení nad desku:</t>
  </si>
  <si>
    <t>Provedení vnitřního rozvodu vodovodu</t>
  </si>
  <si>
    <t>Dodávka ZP dle tabulky</t>
  </si>
  <si>
    <t>Wc závěsné Villeroy&amp;Boch Memento zadní odpad 4633R001 - 2x:</t>
  </si>
  <si>
    <t>Nádržka do lehké stěny k WC Geberit Duofix -2x:</t>
  </si>
  <si>
    <t>Ovládací tlačítko Geberit Sigma01 plast bílá 115.770.11.5-2x:</t>
  </si>
  <si>
    <t>Umyvadlo Jika Lyra Plus 55x45 cm otvor pro baterii uprostřed H8143820001041:</t>
  </si>
  <si>
    <t>Kryt sifonu Jika Lyra Plus H8193910000001-2x:</t>
  </si>
  <si>
    <t>Umyvadlová baterie S-Line Pro bez výpusti chrom SIKOBSLPRO27-2x:</t>
  </si>
  <si>
    <t>Umyvadlová výpust SAT 5/4, clic-clac celochrom VF785CR-2x:</t>
  </si>
  <si>
    <t>Umyvadlový sifon SAT Project 5/4 DN32 bílá mat plast SATSIFMPLWM-2x:</t>
  </si>
  <si>
    <t>Pisoár závěsný Jika Golem zadní odpad H8430610000001:</t>
  </si>
  <si>
    <t>Konstrukce k pisoáru Jika H8936010000001:</t>
  </si>
  <si>
    <t>Dávkovač mýdla Bemeta nerez 105109411 - 2x:</t>
  </si>
  <si>
    <t>Wc štětka Nimco Unix chrom UN 13094K-26-2x:</t>
  </si>
  <si>
    <t>Madlo sklopné bílé (např. Sapho Madlo sklopné, délka 81 cm, XH518W:</t>
  </si>
  <si>
    <t>Sapho HANDICAP opěrné pevné madlo tvar U 813mm, bílá:</t>
  </si>
  <si>
    <t>Sapho HANDICAP madlo rovné 600mm, bílá:</t>
  </si>
  <si>
    <t>DISABLED keramické umyvadlo 60x55 cm, pro tělesně postižené:</t>
  </si>
  <si>
    <t>Ohřívač elektrický zásobníkový Dražice TO 5.1 IN pod umyvadlo - 2 x:</t>
  </si>
  <si>
    <t>Montáž ZP dle tabulky</t>
  </si>
  <si>
    <t>03</t>
  </si>
  <si>
    <t>D+M, zrcadla 700/1000 mm</t>
  </si>
  <si>
    <t>04</t>
  </si>
  <si>
    <t>D+M, Zrcadlo kruhové průměr 80 cm , (např. Ikea Lindbyn), černý rám</t>
  </si>
  <si>
    <t>D+M, 400W Heat Decor HD-SWT400</t>
  </si>
  <si>
    <t>416022123R00</t>
  </si>
  <si>
    <t>Podhled SDK,ocel.dvouúrov.křížový rošt,1x RBI 12,5</t>
  </si>
  <si>
    <t>3,6+3,74+4,71</t>
  </si>
  <si>
    <t>342012223R00</t>
  </si>
  <si>
    <t>Příčka SDK tl.100mm,ocel.kce,1x oplášť.,RBI 12,5mm</t>
  </si>
  <si>
    <t>(5,22+1,77+1+2,15)*2,5</t>
  </si>
  <si>
    <t>342013323R00</t>
  </si>
  <si>
    <t>Příčka SDKtl.150 mm,ocel.kce,2x oplášť.,RBI 12,5mm</t>
  </si>
  <si>
    <t>2,15*2,5</t>
  </si>
  <si>
    <t>342090321R00</t>
  </si>
  <si>
    <t>Úprava SDK příčky pro zřízení dveří 1kř do 75 kg, profily UA 75, 1x opláštěné</t>
  </si>
  <si>
    <t>Příplatek k příčce sádrokart., ztužující prvky SDK</t>
  </si>
  <si>
    <t>Provedení opláštění modulů z SDK desek</t>
  </si>
  <si>
    <t>D1</t>
  </si>
  <si>
    <t xml:space="preserve">D+M, dveří vnitřních 900x1970 mm,částečně prosklen, hladké, falcové, klika-klika </t>
  </si>
  <si>
    <t>D2</t>
  </si>
  <si>
    <t xml:space="preserve">D+M, dveří vnitřních 900x1970 mm, částečně proskle, hladké, falcové, klika-klika </t>
  </si>
  <si>
    <t>771100012RAA</t>
  </si>
  <si>
    <t>Vyrovnání podkladu samonivelační hmotou v interiéru, nivelační hmota tl. 5 mm, s penetrací</t>
  </si>
  <si>
    <t>771575113T00</t>
  </si>
  <si>
    <t>Montáž podlahy z keramické dlažby 300 x 600 mm, do tmele</t>
  </si>
  <si>
    <t>771579791R00</t>
  </si>
  <si>
    <t>Příplatek za plochu podlah keram. do 5 m2 jednotl.</t>
  </si>
  <si>
    <t>771475014R00</t>
  </si>
  <si>
    <t>Obklad soklíků keram.rovných, tmel,výška 10 cm</t>
  </si>
  <si>
    <t>zádveří:</t>
  </si>
  <si>
    <t>2,15+2,52+1+1,77+1</t>
  </si>
  <si>
    <t>771479001R00</t>
  </si>
  <si>
    <t>Řezání dlaždic keramických pro soklíky</t>
  </si>
  <si>
    <t>Dodávka keramické dlažby, RAKO Betonico DAK62794 tmavě béžová 60x60 cm</t>
  </si>
  <si>
    <t>12,05*1,2</t>
  </si>
  <si>
    <t>8,44*0,1*1,3</t>
  </si>
  <si>
    <t>-14,46-1,0972</t>
  </si>
  <si>
    <t>11*1,44</t>
  </si>
  <si>
    <t>998771201T00</t>
  </si>
  <si>
    <t>Přesun hmot pro podlahy z dlaždic, výšky do 6 m</t>
  </si>
  <si>
    <t>781475120T00</t>
  </si>
  <si>
    <t>Montáž obkladu vnitřního keramického 300 x 600 mm, do tmele</t>
  </si>
  <si>
    <t>WC muži:</t>
  </si>
  <si>
    <t>(2,15*2+1,805*2)*2,1</t>
  </si>
  <si>
    <t>dveře:-1*2,02</t>
  </si>
  <si>
    <t>mozaika:-0,9*0,9</t>
  </si>
  <si>
    <t>WC ženy:</t>
  </si>
  <si>
    <t>(1,8*2+2,15*2)*2,1</t>
  </si>
  <si>
    <t>-1*2,02</t>
  </si>
  <si>
    <t>-1,8*0,9</t>
  </si>
  <si>
    <t>Obklad Fineza White collection bílá 30x60 cm</t>
  </si>
  <si>
    <t>26,731*1,2</t>
  </si>
  <si>
    <t>-32,0772</t>
  </si>
  <si>
    <t>na celá balení:23*1,44</t>
  </si>
  <si>
    <t>781485116T00</t>
  </si>
  <si>
    <t>Montáž obkladu vnitřního keramického mozaikového do 50 x 50 mm, do tmele</t>
  </si>
  <si>
    <t>WC muží:</t>
  </si>
  <si>
    <t>0,9*0,9</t>
  </si>
  <si>
    <t>0,9*1,8</t>
  </si>
  <si>
    <t>781111112R00</t>
  </si>
  <si>
    <t>Řezání hran 45° - kamenický řez (jolly)</t>
  </si>
  <si>
    <t>wc ženy:</t>
  </si>
  <si>
    <t>(0,9+1,2)*2</t>
  </si>
  <si>
    <t>wc muží:</t>
  </si>
  <si>
    <t>1,8*2</t>
  </si>
  <si>
    <t>Mozaika Rako Onyx světle béžová 30x30 cm lesk , WDM05834.1</t>
  </si>
  <si>
    <t>2,43/(0,3*0,3)</t>
  </si>
  <si>
    <t>998781201R00</t>
  </si>
  <si>
    <t>Přesun hmot pro obklady keramické, výšky do 6 m</t>
  </si>
  <si>
    <t>Nátěr ocelových zárubní, barva bílá RAL 9016</t>
  </si>
  <si>
    <t>784191201R00</t>
  </si>
  <si>
    <t>Penetrace podkladu hloubková Primalex 1x</t>
  </si>
  <si>
    <t>nová přístavba:</t>
  </si>
  <si>
    <t>(2,52+1+2,15+1,4)*2,45</t>
  </si>
  <si>
    <t>(2,15*4+1,8*4)*0,35</t>
  </si>
  <si>
    <t>zbylá část prostoru:</t>
  </si>
  <si>
    <t>(8,63+10,43)*2*4,13</t>
  </si>
  <si>
    <t>stropy:</t>
  </si>
  <si>
    <t>stěna v restauraci:</t>
  </si>
  <si>
    <t>1,6*2,2</t>
  </si>
  <si>
    <t>784195412R00</t>
  </si>
  <si>
    <t>Malba Primalex Polar, bílá, bez penetrace, 2 x</t>
  </si>
  <si>
    <t>Zakrývaní podlah, dveří a oken</t>
  </si>
  <si>
    <t>Provedení vnitřních rozvodů elektro, silnoproud, slaboproud</t>
  </si>
  <si>
    <t>vč.:</t>
  </si>
  <si>
    <t>Ventilátor  Vents 100 solid s předním panelem nebo podobný - 2 ks:</t>
  </si>
  <si>
    <t>Svitidlo do zádveří a WC musí splňovat tyto kritéria (celkem 3 ks:</t>
  </si>
  <si>
    <t>standard ABB tango bílá:</t>
  </si>
  <si>
    <t>30000/100</t>
  </si>
  <si>
    <t>VRN</t>
  </si>
  <si>
    <t>SUM</t>
  </si>
  <si>
    <t>Poznámky uchazeče k zadání</t>
  </si>
  <si>
    <t>POPUZIV</t>
  </si>
  <si>
    <t>END</t>
  </si>
  <si>
    <t>skrz základ pro kanalizaci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</si>
</sst>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7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74" fontId="16" fillId="6" borderId="33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9081FA9B-8FE5-4E5A-8C3F-2CC7DBBBA70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4100B-A998-4CE7-9AEF-F38C5F408B55}">
  <dimension ref="A1:G2"/>
  <sheetViews>
    <sheetView tabSelected="1" workbookViewId="0">
      <selection activeCell="B4" sqref="B4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CDE6E-0A73-4996-B1ED-D7103B3A3519}">
  <sheetPr codeName="List5112">
    <tabColor rgb="FF66FF66"/>
  </sheetPr>
  <dimension ref="A1:O73"/>
  <sheetViews>
    <sheetView showGridLines="0" topLeftCell="B1" zoomScaleNormal="100" zoomScaleSheetLayoutView="75" workbookViewId="0">
      <selection activeCell="G49" sqref="G4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 t="s">
        <v>52</v>
      </c>
      <c r="J5" s="11"/>
    </row>
    <row r="6" spans="1:15" ht="15.75" customHeight="1" x14ac:dyDescent="0.2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 t="s">
        <v>53</v>
      </c>
      <c r="J6" s="11"/>
    </row>
    <row r="7" spans="1:15" ht="15.75" customHeight="1" x14ac:dyDescent="0.2">
      <c r="A7" s="4"/>
      <c r="B7" s="40"/>
      <c r="C7" s="122" t="s">
        <v>51</v>
      </c>
      <c r="D7" s="104" t="s">
        <v>50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SUMIF(F47:F69,A16,I47:I69)+SUMIF(F47:F69,"PSU",I47:I69)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SUMIF(F47:F69,A17,I47:I69)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SUMIF(F47:F69,A18,I47:I69)</f>
        <v>0</v>
      </c>
      <c r="J18" s="82"/>
    </row>
    <row r="19" spans="1:10" ht="23.25" customHeight="1" x14ac:dyDescent="0.2">
      <c r="A19" s="192" t="s">
        <v>103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SUMIF(F47:F69,A19,I47:I69)</f>
        <v>0</v>
      </c>
      <c r="J19" s="82"/>
    </row>
    <row r="20" spans="1:10" ht="23.25" customHeight="1" x14ac:dyDescent="0.2">
      <c r="A20" s="192" t="s">
        <v>104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SUMIF(F47:F69,A20,I47:I69)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45832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54</v>
      </c>
      <c r="C39" s="137" t="s">
        <v>47</v>
      </c>
      <c r="D39" s="138"/>
      <c r="E39" s="138"/>
      <c r="F39" s="146">
        <f>'Rozpočet Pol'!AC218</f>
        <v>0</v>
      </c>
      <c r="G39" s="147">
        <f>'Rozpočet Pol'!AD218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">
      <c r="A40" s="130"/>
      <c r="B40" s="140" t="s">
        <v>55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57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58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59</v>
      </c>
      <c r="C47" s="174" t="s">
        <v>60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61</v>
      </c>
      <c r="C48" s="164" t="s">
        <v>62</v>
      </c>
      <c r="D48" s="166"/>
      <c r="E48" s="166"/>
      <c r="F48" s="182" t="s">
        <v>23</v>
      </c>
      <c r="G48" s="183"/>
      <c r="H48" s="183"/>
      <c r="I48" s="184">
        <f>'Rozpočet Pol'!G27</f>
        <v>0</v>
      </c>
      <c r="J48" s="184"/>
    </row>
    <row r="49" spans="1:10" ht="25.5" customHeight="1" x14ac:dyDescent="0.2">
      <c r="A49" s="162"/>
      <c r="B49" s="165" t="s">
        <v>63</v>
      </c>
      <c r="C49" s="164" t="s">
        <v>64</v>
      </c>
      <c r="D49" s="166"/>
      <c r="E49" s="166"/>
      <c r="F49" s="182" t="s">
        <v>23</v>
      </c>
      <c r="G49" s="183"/>
      <c r="H49" s="183"/>
      <c r="I49" s="184">
        <f>'Rozpočet Pol'!G30</f>
        <v>0</v>
      </c>
      <c r="J49" s="184"/>
    </row>
    <row r="50" spans="1:10" ht="25.5" customHeight="1" x14ac:dyDescent="0.2">
      <c r="A50" s="162"/>
      <c r="B50" s="165" t="s">
        <v>65</v>
      </c>
      <c r="C50" s="164" t="s">
        <v>66</v>
      </c>
      <c r="D50" s="166"/>
      <c r="E50" s="166"/>
      <c r="F50" s="182" t="s">
        <v>23</v>
      </c>
      <c r="G50" s="183"/>
      <c r="H50" s="183"/>
      <c r="I50" s="184">
        <f>'Rozpočet Pol'!G36</f>
        <v>0</v>
      </c>
      <c r="J50" s="184"/>
    </row>
    <row r="51" spans="1:10" ht="25.5" customHeight="1" x14ac:dyDescent="0.2">
      <c r="A51" s="162"/>
      <c r="B51" s="165" t="s">
        <v>67</v>
      </c>
      <c r="C51" s="164" t="s">
        <v>68</v>
      </c>
      <c r="D51" s="166"/>
      <c r="E51" s="166"/>
      <c r="F51" s="182" t="s">
        <v>23</v>
      </c>
      <c r="G51" s="183"/>
      <c r="H51" s="183"/>
      <c r="I51" s="184">
        <f>'Rozpočet Pol'!G40</f>
        <v>0</v>
      </c>
      <c r="J51" s="184"/>
    </row>
    <row r="52" spans="1:10" ht="25.5" customHeight="1" x14ac:dyDescent="0.2">
      <c r="A52" s="162"/>
      <c r="B52" s="165" t="s">
        <v>69</v>
      </c>
      <c r="C52" s="164" t="s">
        <v>70</v>
      </c>
      <c r="D52" s="166"/>
      <c r="E52" s="166"/>
      <c r="F52" s="182" t="s">
        <v>23</v>
      </c>
      <c r="G52" s="183"/>
      <c r="H52" s="183"/>
      <c r="I52" s="184">
        <f>'Rozpočet Pol'!G42</f>
        <v>0</v>
      </c>
      <c r="J52" s="184"/>
    </row>
    <row r="53" spans="1:10" ht="25.5" customHeight="1" x14ac:dyDescent="0.2">
      <c r="A53" s="162"/>
      <c r="B53" s="165" t="s">
        <v>71</v>
      </c>
      <c r="C53" s="164" t="s">
        <v>72</v>
      </c>
      <c r="D53" s="166"/>
      <c r="E53" s="166"/>
      <c r="F53" s="182" t="s">
        <v>23</v>
      </c>
      <c r="G53" s="183"/>
      <c r="H53" s="183"/>
      <c r="I53" s="184">
        <f>'Rozpočet Pol'!G46</f>
        <v>0</v>
      </c>
      <c r="J53" s="184"/>
    </row>
    <row r="54" spans="1:10" ht="25.5" customHeight="1" x14ac:dyDescent="0.2">
      <c r="A54" s="162"/>
      <c r="B54" s="165" t="s">
        <v>73</v>
      </c>
      <c r="C54" s="164" t="s">
        <v>74</v>
      </c>
      <c r="D54" s="166"/>
      <c r="E54" s="166"/>
      <c r="F54" s="182" t="s">
        <v>23</v>
      </c>
      <c r="G54" s="183"/>
      <c r="H54" s="183"/>
      <c r="I54" s="184">
        <f>'Rozpočet Pol'!G78</f>
        <v>0</v>
      </c>
      <c r="J54" s="184"/>
    </row>
    <row r="55" spans="1:10" ht="25.5" customHeight="1" x14ac:dyDescent="0.2">
      <c r="A55" s="162"/>
      <c r="B55" s="165" t="s">
        <v>75</v>
      </c>
      <c r="C55" s="164" t="s">
        <v>76</v>
      </c>
      <c r="D55" s="166"/>
      <c r="E55" s="166"/>
      <c r="F55" s="182" t="s">
        <v>23</v>
      </c>
      <c r="G55" s="183"/>
      <c r="H55" s="183"/>
      <c r="I55" s="184">
        <f>'Rozpočet Pol'!G82</f>
        <v>0</v>
      </c>
      <c r="J55" s="184"/>
    </row>
    <row r="56" spans="1:10" ht="25.5" customHeight="1" x14ac:dyDescent="0.2">
      <c r="A56" s="162"/>
      <c r="B56" s="165" t="s">
        <v>77</v>
      </c>
      <c r="C56" s="164" t="s">
        <v>78</v>
      </c>
      <c r="D56" s="166"/>
      <c r="E56" s="166"/>
      <c r="F56" s="182" t="s">
        <v>24</v>
      </c>
      <c r="G56" s="183"/>
      <c r="H56" s="183"/>
      <c r="I56" s="184">
        <f>'Rozpočet Pol'!G84</f>
        <v>0</v>
      </c>
      <c r="J56" s="184"/>
    </row>
    <row r="57" spans="1:10" ht="25.5" customHeight="1" x14ac:dyDescent="0.2">
      <c r="A57" s="162"/>
      <c r="B57" s="165" t="s">
        <v>79</v>
      </c>
      <c r="C57" s="164" t="s">
        <v>80</v>
      </c>
      <c r="D57" s="166"/>
      <c r="E57" s="166"/>
      <c r="F57" s="182" t="s">
        <v>24</v>
      </c>
      <c r="G57" s="183"/>
      <c r="H57" s="183"/>
      <c r="I57" s="184">
        <f>'Rozpočet Pol'!G90</f>
        <v>0</v>
      </c>
      <c r="J57" s="184"/>
    </row>
    <row r="58" spans="1:10" ht="25.5" customHeight="1" x14ac:dyDescent="0.2">
      <c r="A58" s="162"/>
      <c r="B58" s="165" t="s">
        <v>81</v>
      </c>
      <c r="C58" s="164" t="s">
        <v>82</v>
      </c>
      <c r="D58" s="166"/>
      <c r="E58" s="166"/>
      <c r="F58" s="182" t="s">
        <v>24</v>
      </c>
      <c r="G58" s="183"/>
      <c r="H58" s="183"/>
      <c r="I58" s="184">
        <f>'Rozpočet Pol'!G93</f>
        <v>0</v>
      </c>
      <c r="J58" s="184"/>
    </row>
    <row r="59" spans="1:10" ht="25.5" customHeight="1" x14ac:dyDescent="0.2">
      <c r="A59" s="162"/>
      <c r="B59" s="165" t="s">
        <v>83</v>
      </c>
      <c r="C59" s="164" t="s">
        <v>84</v>
      </c>
      <c r="D59" s="166"/>
      <c r="E59" s="166"/>
      <c r="F59" s="182" t="s">
        <v>24</v>
      </c>
      <c r="G59" s="183"/>
      <c r="H59" s="183"/>
      <c r="I59" s="184">
        <f>'Rozpočet Pol'!G102</f>
        <v>0</v>
      </c>
      <c r="J59" s="184"/>
    </row>
    <row r="60" spans="1:10" ht="25.5" customHeight="1" x14ac:dyDescent="0.2">
      <c r="A60" s="162"/>
      <c r="B60" s="165" t="s">
        <v>85</v>
      </c>
      <c r="C60" s="164" t="s">
        <v>86</v>
      </c>
      <c r="D60" s="166"/>
      <c r="E60" s="166"/>
      <c r="F60" s="182" t="s">
        <v>24</v>
      </c>
      <c r="G60" s="183"/>
      <c r="H60" s="183"/>
      <c r="I60" s="184">
        <f>'Rozpočet Pol'!G105</f>
        <v>0</v>
      </c>
      <c r="J60" s="184"/>
    </row>
    <row r="61" spans="1:10" ht="25.5" customHeight="1" x14ac:dyDescent="0.2">
      <c r="A61" s="162"/>
      <c r="B61" s="165" t="s">
        <v>87</v>
      </c>
      <c r="C61" s="164" t="s">
        <v>88</v>
      </c>
      <c r="D61" s="166"/>
      <c r="E61" s="166"/>
      <c r="F61" s="182" t="s">
        <v>24</v>
      </c>
      <c r="G61" s="183"/>
      <c r="H61" s="183"/>
      <c r="I61" s="184">
        <f>'Rozpočet Pol'!G130</f>
        <v>0</v>
      </c>
      <c r="J61" s="184"/>
    </row>
    <row r="62" spans="1:10" ht="25.5" customHeight="1" x14ac:dyDescent="0.2">
      <c r="A62" s="162"/>
      <c r="B62" s="165" t="s">
        <v>89</v>
      </c>
      <c r="C62" s="164" t="s">
        <v>90</v>
      </c>
      <c r="D62" s="166"/>
      <c r="E62" s="166"/>
      <c r="F62" s="182" t="s">
        <v>24</v>
      </c>
      <c r="G62" s="183"/>
      <c r="H62" s="183"/>
      <c r="I62" s="184">
        <f>'Rozpočet Pol'!G132</f>
        <v>0</v>
      </c>
      <c r="J62" s="184"/>
    </row>
    <row r="63" spans="1:10" ht="25.5" customHeight="1" x14ac:dyDescent="0.2">
      <c r="A63" s="162"/>
      <c r="B63" s="165" t="s">
        <v>91</v>
      </c>
      <c r="C63" s="164" t="s">
        <v>92</v>
      </c>
      <c r="D63" s="166"/>
      <c r="E63" s="166"/>
      <c r="F63" s="182" t="s">
        <v>24</v>
      </c>
      <c r="G63" s="183"/>
      <c r="H63" s="183"/>
      <c r="I63" s="184">
        <f>'Rozpočet Pol'!G142</f>
        <v>0</v>
      </c>
      <c r="J63" s="184"/>
    </row>
    <row r="64" spans="1:10" ht="25.5" customHeight="1" x14ac:dyDescent="0.2">
      <c r="A64" s="162"/>
      <c r="B64" s="165" t="s">
        <v>93</v>
      </c>
      <c r="C64" s="164" t="s">
        <v>94</v>
      </c>
      <c r="D64" s="166"/>
      <c r="E64" s="166"/>
      <c r="F64" s="182" t="s">
        <v>24</v>
      </c>
      <c r="G64" s="183"/>
      <c r="H64" s="183"/>
      <c r="I64" s="184">
        <f>'Rozpočet Pol'!G145</f>
        <v>0</v>
      </c>
      <c r="J64" s="184"/>
    </row>
    <row r="65" spans="1:10" ht="25.5" customHeight="1" x14ac:dyDescent="0.2">
      <c r="A65" s="162"/>
      <c r="B65" s="165" t="s">
        <v>95</v>
      </c>
      <c r="C65" s="164" t="s">
        <v>96</v>
      </c>
      <c r="D65" s="166"/>
      <c r="E65" s="166"/>
      <c r="F65" s="182" t="s">
        <v>24</v>
      </c>
      <c r="G65" s="183"/>
      <c r="H65" s="183"/>
      <c r="I65" s="184">
        <f>'Rozpočet Pol'!G161</f>
        <v>0</v>
      </c>
      <c r="J65" s="184"/>
    </row>
    <row r="66" spans="1:10" ht="25.5" customHeight="1" x14ac:dyDescent="0.2">
      <c r="A66" s="162"/>
      <c r="B66" s="165" t="s">
        <v>97</v>
      </c>
      <c r="C66" s="164" t="s">
        <v>98</v>
      </c>
      <c r="D66" s="166"/>
      <c r="E66" s="166"/>
      <c r="F66" s="182" t="s">
        <v>24</v>
      </c>
      <c r="G66" s="183"/>
      <c r="H66" s="183"/>
      <c r="I66" s="184">
        <f>'Rozpočet Pol'!G189</f>
        <v>0</v>
      </c>
      <c r="J66" s="184"/>
    </row>
    <row r="67" spans="1:10" ht="25.5" customHeight="1" x14ac:dyDescent="0.2">
      <c r="A67" s="162"/>
      <c r="B67" s="165" t="s">
        <v>99</v>
      </c>
      <c r="C67" s="164" t="s">
        <v>100</v>
      </c>
      <c r="D67" s="166"/>
      <c r="E67" s="166"/>
      <c r="F67" s="182" t="s">
        <v>24</v>
      </c>
      <c r="G67" s="183"/>
      <c r="H67" s="183"/>
      <c r="I67" s="184">
        <f>'Rozpočet Pol'!G191</f>
        <v>0</v>
      </c>
      <c r="J67" s="184"/>
    </row>
    <row r="68" spans="1:10" ht="25.5" customHeight="1" x14ac:dyDescent="0.2">
      <c r="A68" s="162"/>
      <c r="B68" s="165" t="s">
        <v>101</v>
      </c>
      <c r="C68" s="164" t="s">
        <v>102</v>
      </c>
      <c r="D68" s="166"/>
      <c r="E68" s="166"/>
      <c r="F68" s="182" t="s">
        <v>25</v>
      </c>
      <c r="G68" s="183"/>
      <c r="H68" s="183"/>
      <c r="I68" s="184">
        <f>'Rozpočet Pol'!G205</f>
        <v>0</v>
      </c>
      <c r="J68" s="184"/>
    </row>
    <row r="69" spans="1:10" ht="25.5" customHeight="1" x14ac:dyDescent="0.2">
      <c r="A69" s="162"/>
      <c r="B69" s="176" t="s">
        <v>103</v>
      </c>
      <c r="C69" s="177" t="s">
        <v>26</v>
      </c>
      <c r="D69" s="178"/>
      <c r="E69" s="178"/>
      <c r="F69" s="185" t="s">
        <v>103</v>
      </c>
      <c r="G69" s="186"/>
      <c r="H69" s="186"/>
      <c r="I69" s="187">
        <f>'Rozpočet Pol'!G214</f>
        <v>0</v>
      </c>
      <c r="J69" s="187"/>
    </row>
    <row r="70" spans="1:10" ht="25.5" customHeight="1" x14ac:dyDescent="0.2">
      <c r="A70" s="163"/>
      <c r="B70" s="169" t="s">
        <v>1</v>
      </c>
      <c r="C70" s="169"/>
      <c r="D70" s="170"/>
      <c r="E70" s="170"/>
      <c r="F70" s="188"/>
      <c r="G70" s="189"/>
      <c r="H70" s="189"/>
      <c r="I70" s="190">
        <f>SUM(I47:I69)</f>
        <v>0</v>
      </c>
      <c r="J70" s="190"/>
    </row>
    <row r="71" spans="1:10" x14ac:dyDescent="0.2">
      <c r="F71" s="191"/>
      <c r="G71" s="129"/>
      <c r="H71" s="191"/>
      <c r="I71" s="129"/>
      <c r="J71" s="129"/>
    </row>
    <row r="72" spans="1:10" x14ac:dyDescent="0.2">
      <c r="F72" s="191"/>
      <c r="G72" s="129"/>
      <c r="H72" s="191"/>
      <c r="I72" s="129"/>
      <c r="J72" s="129"/>
    </row>
    <row r="73" spans="1:10" x14ac:dyDescent="0.2">
      <c r="F73" s="191"/>
      <c r="G73" s="129"/>
      <c r="H73" s="191"/>
      <c r="I73" s="129"/>
      <c r="J73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7">
    <mergeCell ref="I69:J69"/>
    <mergeCell ref="C69:E69"/>
    <mergeCell ref="I70:J70"/>
    <mergeCell ref="I66:J66"/>
    <mergeCell ref="C66:E66"/>
    <mergeCell ref="I67:J67"/>
    <mergeCell ref="C67:E67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E1D1C-1C48-417E-9E5F-325A19C46C7E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972B5-448B-4B19-8743-7A0F5E3F4905}">
  <sheetPr>
    <outlinePr summaryBelow="0"/>
  </sheetPr>
  <dimension ref="A1:BH228"/>
  <sheetViews>
    <sheetView workbookViewId="0">
      <selection activeCell="G84" sqref="G84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106</v>
      </c>
    </row>
    <row r="2" spans="1:60" ht="24.95" customHeight="1" x14ac:dyDescent="0.2">
      <c r="A2" s="201" t="s">
        <v>105</v>
      </c>
      <c r="B2" s="195"/>
      <c r="C2" s="196" t="s">
        <v>47</v>
      </c>
      <c r="D2" s="197"/>
      <c r="E2" s="197"/>
      <c r="F2" s="197"/>
      <c r="G2" s="203"/>
      <c r="AE2" t="s">
        <v>107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108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109</v>
      </c>
    </row>
    <row r="5" spans="1:60" hidden="1" x14ac:dyDescent="0.2">
      <c r="A5" s="205" t="s">
        <v>110</v>
      </c>
      <c r="B5" s="206"/>
      <c r="C5" s="207"/>
      <c r="D5" s="208"/>
      <c r="E5" s="208"/>
      <c r="F5" s="208"/>
      <c r="G5" s="209"/>
      <c r="AE5" t="s">
        <v>111</v>
      </c>
    </row>
    <row r="7" spans="1:60" ht="38.25" x14ac:dyDescent="0.2">
      <c r="A7" s="214" t="s">
        <v>112</v>
      </c>
      <c r="B7" s="215" t="s">
        <v>113</v>
      </c>
      <c r="C7" s="215" t="s">
        <v>114</v>
      </c>
      <c r="D7" s="214" t="s">
        <v>115</v>
      </c>
      <c r="E7" s="214" t="s">
        <v>116</v>
      </c>
      <c r="F7" s="210" t="s">
        <v>117</v>
      </c>
      <c r="G7" s="233" t="s">
        <v>28</v>
      </c>
      <c r="H7" s="234" t="s">
        <v>29</v>
      </c>
      <c r="I7" s="234" t="s">
        <v>118</v>
      </c>
      <c r="J7" s="234" t="s">
        <v>30</v>
      </c>
      <c r="K7" s="234" t="s">
        <v>119</v>
      </c>
      <c r="L7" s="234" t="s">
        <v>120</v>
      </c>
      <c r="M7" s="234" t="s">
        <v>121</v>
      </c>
      <c r="N7" s="234" t="s">
        <v>122</v>
      </c>
      <c r="O7" s="234" t="s">
        <v>123</v>
      </c>
      <c r="P7" s="234" t="s">
        <v>124</v>
      </c>
      <c r="Q7" s="234" t="s">
        <v>125</v>
      </c>
      <c r="R7" s="234" t="s">
        <v>126</v>
      </c>
      <c r="S7" s="234" t="s">
        <v>127</v>
      </c>
      <c r="T7" s="234" t="s">
        <v>128</v>
      </c>
      <c r="U7" s="217" t="s">
        <v>129</v>
      </c>
    </row>
    <row r="8" spans="1:60" x14ac:dyDescent="0.2">
      <c r="A8" s="235" t="s">
        <v>130</v>
      </c>
      <c r="B8" s="236" t="s">
        <v>59</v>
      </c>
      <c r="C8" s="237" t="s">
        <v>60</v>
      </c>
      <c r="D8" s="238"/>
      <c r="E8" s="239"/>
      <c r="F8" s="240"/>
      <c r="G8" s="240">
        <f>SUMIF(AE9:AE26,"&lt;&gt;NOR",G9:G26)</f>
        <v>0</v>
      </c>
      <c r="H8" s="240"/>
      <c r="I8" s="240">
        <f>SUM(I9:I26)</f>
        <v>0</v>
      </c>
      <c r="J8" s="240"/>
      <c r="K8" s="240">
        <f>SUM(K9:K26)</f>
        <v>0</v>
      </c>
      <c r="L8" s="240"/>
      <c r="M8" s="240">
        <f>SUM(M9:M26)</f>
        <v>0</v>
      </c>
      <c r="N8" s="216"/>
      <c r="O8" s="216">
        <f>SUM(O9:O26)</f>
        <v>6.2050000000000001</v>
      </c>
      <c r="P8" s="216"/>
      <c r="Q8" s="216">
        <f>SUM(Q9:Q26)</f>
        <v>0</v>
      </c>
      <c r="R8" s="216"/>
      <c r="S8" s="216"/>
      <c r="T8" s="235"/>
      <c r="U8" s="216">
        <f>SUM(U9:U26)</f>
        <v>43.82</v>
      </c>
      <c r="AE8" t="s">
        <v>131</v>
      </c>
    </row>
    <row r="9" spans="1:60" outlineLevel="1" x14ac:dyDescent="0.2">
      <c r="A9" s="212">
        <v>1</v>
      </c>
      <c r="B9" s="218" t="s">
        <v>132</v>
      </c>
      <c r="C9" s="262" t="s">
        <v>133</v>
      </c>
      <c r="D9" s="220" t="s">
        <v>134</v>
      </c>
      <c r="E9" s="227">
        <v>8.56</v>
      </c>
      <c r="F9" s="230">
        <f>H9+J9</f>
        <v>0</v>
      </c>
      <c r="G9" s="231">
        <f>ROUND(E9*F9,2)</f>
        <v>0</v>
      </c>
      <c r="H9" s="231"/>
      <c r="I9" s="231">
        <f>ROUND(E9*H9,2)</f>
        <v>0</v>
      </c>
      <c r="J9" s="231"/>
      <c r="K9" s="231">
        <f>ROUND(E9*J9,2)</f>
        <v>0</v>
      </c>
      <c r="L9" s="231">
        <v>12</v>
      </c>
      <c r="M9" s="231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3.5329999999999999</v>
      </c>
      <c r="U9" s="221">
        <f>ROUND(E9*T9,2)</f>
        <v>30.24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135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8"/>
      <c r="C10" s="263" t="s">
        <v>136</v>
      </c>
      <c r="D10" s="223"/>
      <c r="E10" s="228"/>
      <c r="F10" s="231"/>
      <c r="G10" s="231"/>
      <c r="H10" s="231"/>
      <c r="I10" s="231"/>
      <c r="J10" s="231"/>
      <c r="K10" s="231"/>
      <c r="L10" s="231"/>
      <c r="M10" s="231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137</v>
      </c>
      <c r="AF10" s="211">
        <v>0</v>
      </c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/>
      <c r="B11" s="218"/>
      <c r="C11" s="263" t="s">
        <v>138</v>
      </c>
      <c r="D11" s="223"/>
      <c r="E11" s="228">
        <v>7.56</v>
      </c>
      <c r="F11" s="231"/>
      <c r="G11" s="231"/>
      <c r="H11" s="231"/>
      <c r="I11" s="231"/>
      <c r="J11" s="231"/>
      <c r="K11" s="231"/>
      <c r="L11" s="231"/>
      <c r="M11" s="231"/>
      <c r="N11" s="221"/>
      <c r="O11" s="221"/>
      <c r="P11" s="221"/>
      <c r="Q11" s="221"/>
      <c r="R11" s="221"/>
      <c r="S11" s="221"/>
      <c r="T11" s="222"/>
      <c r="U11" s="221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137</v>
      </c>
      <c r="AF11" s="211">
        <v>0</v>
      </c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8"/>
      <c r="C12" s="263" t="s">
        <v>139</v>
      </c>
      <c r="D12" s="223"/>
      <c r="E12" s="228"/>
      <c r="F12" s="231"/>
      <c r="G12" s="231"/>
      <c r="H12" s="231"/>
      <c r="I12" s="231"/>
      <c r="J12" s="231"/>
      <c r="K12" s="231"/>
      <c r="L12" s="231"/>
      <c r="M12" s="231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137</v>
      </c>
      <c r="AF12" s="211">
        <v>0</v>
      </c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/>
      <c r="B13" s="218"/>
      <c r="C13" s="263" t="s">
        <v>140</v>
      </c>
      <c r="D13" s="223"/>
      <c r="E13" s="228"/>
      <c r="F13" s="231"/>
      <c r="G13" s="231"/>
      <c r="H13" s="231"/>
      <c r="I13" s="231"/>
      <c r="J13" s="231"/>
      <c r="K13" s="231"/>
      <c r="L13" s="231"/>
      <c r="M13" s="231"/>
      <c r="N13" s="221"/>
      <c r="O13" s="221"/>
      <c r="P13" s="221"/>
      <c r="Q13" s="221"/>
      <c r="R13" s="221"/>
      <c r="S13" s="221"/>
      <c r="T13" s="222"/>
      <c r="U13" s="221"/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137</v>
      </c>
      <c r="AF13" s="211">
        <v>0</v>
      </c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8"/>
      <c r="C14" s="263" t="s">
        <v>141</v>
      </c>
      <c r="D14" s="223"/>
      <c r="E14" s="228">
        <v>1</v>
      </c>
      <c r="F14" s="231"/>
      <c r="G14" s="231"/>
      <c r="H14" s="231"/>
      <c r="I14" s="231"/>
      <c r="J14" s="231"/>
      <c r="K14" s="231"/>
      <c r="L14" s="231"/>
      <c r="M14" s="231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137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2">
        <v>2</v>
      </c>
      <c r="B15" s="218" t="s">
        <v>142</v>
      </c>
      <c r="C15" s="262" t="s">
        <v>143</v>
      </c>
      <c r="D15" s="220" t="s">
        <v>134</v>
      </c>
      <c r="E15" s="227">
        <v>3.65</v>
      </c>
      <c r="F15" s="230">
        <f>H15+J15</f>
        <v>0</v>
      </c>
      <c r="G15" s="231">
        <f>ROUND(E15*F15,2)</f>
        <v>0</v>
      </c>
      <c r="H15" s="231"/>
      <c r="I15" s="231">
        <f>ROUND(E15*H15,2)</f>
        <v>0</v>
      </c>
      <c r="J15" s="231"/>
      <c r="K15" s="231">
        <f>ROUND(E15*J15,2)</f>
        <v>0</v>
      </c>
      <c r="L15" s="231">
        <v>12</v>
      </c>
      <c r="M15" s="231">
        <f>G15*(1+L15/100)</f>
        <v>0</v>
      </c>
      <c r="N15" s="221">
        <v>1.7</v>
      </c>
      <c r="O15" s="221">
        <f>ROUND(E15*N15,5)</f>
        <v>6.2050000000000001</v>
      </c>
      <c r="P15" s="221">
        <v>0</v>
      </c>
      <c r="Q15" s="221">
        <f>ROUND(E15*P15,5)</f>
        <v>0</v>
      </c>
      <c r="R15" s="221"/>
      <c r="S15" s="221"/>
      <c r="T15" s="222">
        <v>1.587</v>
      </c>
      <c r="U15" s="221">
        <f>ROUND(E15*T15,2)</f>
        <v>5.79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135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8"/>
      <c r="C16" s="263" t="s">
        <v>136</v>
      </c>
      <c r="D16" s="223"/>
      <c r="E16" s="228"/>
      <c r="F16" s="231"/>
      <c r="G16" s="231"/>
      <c r="H16" s="231"/>
      <c r="I16" s="231"/>
      <c r="J16" s="231"/>
      <c r="K16" s="231"/>
      <c r="L16" s="231"/>
      <c r="M16" s="231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137</v>
      </c>
      <c r="AF16" s="211">
        <v>0</v>
      </c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/>
      <c r="B17" s="218"/>
      <c r="C17" s="263" t="s">
        <v>144</v>
      </c>
      <c r="D17" s="223"/>
      <c r="E17" s="228">
        <v>3.15</v>
      </c>
      <c r="F17" s="231"/>
      <c r="G17" s="231"/>
      <c r="H17" s="231"/>
      <c r="I17" s="231"/>
      <c r="J17" s="231"/>
      <c r="K17" s="231"/>
      <c r="L17" s="231"/>
      <c r="M17" s="231"/>
      <c r="N17" s="221"/>
      <c r="O17" s="221"/>
      <c r="P17" s="221"/>
      <c r="Q17" s="221"/>
      <c r="R17" s="221"/>
      <c r="S17" s="221"/>
      <c r="T17" s="222"/>
      <c r="U17" s="221"/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137</v>
      </c>
      <c r="AF17" s="211">
        <v>0</v>
      </c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8"/>
      <c r="C18" s="263" t="s">
        <v>139</v>
      </c>
      <c r="D18" s="223"/>
      <c r="E18" s="228"/>
      <c r="F18" s="231"/>
      <c r="G18" s="231"/>
      <c r="H18" s="231"/>
      <c r="I18" s="231"/>
      <c r="J18" s="231"/>
      <c r="K18" s="231"/>
      <c r="L18" s="231"/>
      <c r="M18" s="231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137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8"/>
      <c r="C19" s="263" t="s">
        <v>140</v>
      </c>
      <c r="D19" s="223"/>
      <c r="E19" s="228"/>
      <c r="F19" s="231"/>
      <c r="G19" s="231"/>
      <c r="H19" s="231"/>
      <c r="I19" s="231"/>
      <c r="J19" s="231"/>
      <c r="K19" s="231"/>
      <c r="L19" s="231"/>
      <c r="M19" s="231"/>
      <c r="N19" s="221"/>
      <c r="O19" s="221"/>
      <c r="P19" s="221"/>
      <c r="Q19" s="221"/>
      <c r="R19" s="221"/>
      <c r="S19" s="221"/>
      <c r="T19" s="222"/>
      <c r="U19" s="221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137</v>
      </c>
      <c r="AF19" s="211">
        <v>0</v>
      </c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/>
      <c r="B20" s="218"/>
      <c r="C20" s="263" t="s">
        <v>145</v>
      </c>
      <c r="D20" s="223"/>
      <c r="E20" s="228">
        <v>0.5</v>
      </c>
      <c r="F20" s="231"/>
      <c r="G20" s="231"/>
      <c r="H20" s="231"/>
      <c r="I20" s="231"/>
      <c r="J20" s="231"/>
      <c r="K20" s="231"/>
      <c r="L20" s="231"/>
      <c r="M20" s="231"/>
      <c r="N20" s="221"/>
      <c r="O20" s="221"/>
      <c r="P20" s="221"/>
      <c r="Q20" s="221"/>
      <c r="R20" s="221"/>
      <c r="S20" s="221"/>
      <c r="T20" s="222"/>
      <c r="U20" s="221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137</v>
      </c>
      <c r="AF20" s="211">
        <v>0</v>
      </c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3</v>
      </c>
      <c r="B21" s="218" t="s">
        <v>146</v>
      </c>
      <c r="C21" s="262" t="s">
        <v>147</v>
      </c>
      <c r="D21" s="220" t="s">
        <v>134</v>
      </c>
      <c r="E21" s="227">
        <v>4.91</v>
      </c>
      <c r="F21" s="230">
        <f>H21+J21</f>
        <v>0</v>
      </c>
      <c r="G21" s="231">
        <f>ROUND(E21*F21,2)</f>
        <v>0</v>
      </c>
      <c r="H21" s="231"/>
      <c r="I21" s="231">
        <f>ROUND(E21*H21,2)</f>
        <v>0</v>
      </c>
      <c r="J21" s="231"/>
      <c r="K21" s="231">
        <f>ROUND(E21*J21,2)</f>
        <v>0</v>
      </c>
      <c r="L21" s="231">
        <v>12</v>
      </c>
      <c r="M21" s="231">
        <f>G21*(1+L21/100)</f>
        <v>0</v>
      </c>
      <c r="N21" s="221">
        <v>0</v>
      </c>
      <c r="O21" s="221">
        <f>ROUND(E21*N21,5)</f>
        <v>0</v>
      </c>
      <c r="P21" s="221">
        <v>0</v>
      </c>
      <c r="Q21" s="221">
        <f>ROUND(E21*P21,5)</f>
        <v>0</v>
      </c>
      <c r="R21" s="221"/>
      <c r="S21" s="221"/>
      <c r="T21" s="222">
        <v>1.587</v>
      </c>
      <c r="U21" s="221">
        <f>ROUND(E21*T21,2)</f>
        <v>7.79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135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18"/>
      <c r="C22" s="263" t="s">
        <v>136</v>
      </c>
      <c r="D22" s="223"/>
      <c r="E22" s="228"/>
      <c r="F22" s="231"/>
      <c r="G22" s="231"/>
      <c r="H22" s="231"/>
      <c r="I22" s="231"/>
      <c r="J22" s="231"/>
      <c r="K22" s="231"/>
      <c r="L22" s="231"/>
      <c r="M22" s="231"/>
      <c r="N22" s="221"/>
      <c r="O22" s="221"/>
      <c r="P22" s="221"/>
      <c r="Q22" s="221"/>
      <c r="R22" s="221"/>
      <c r="S22" s="221"/>
      <c r="T22" s="222"/>
      <c r="U22" s="221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137</v>
      </c>
      <c r="AF22" s="211">
        <v>0</v>
      </c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/>
      <c r="B23" s="218"/>
      <c r="C23" s="263" t="s">
        <v>148</v>
      </c>
      <c r="D23" s="223"/>
      <c r="E23" s="228">
        <v>4.41</v>
      </c>
      <c r="F23" s="231"/>
      <c r="G23" s="231"/>
      <c r="H23" s="231"/>
      <c r="I23" s="231"/>
      <c r="J23" s="231"/>
      <c r="K23" s="231"/>
      <c r="L23" s="231"/>
      <c r="M23" s="231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137</v>
      </c>
      <c r="AF23" s="211">
        <v>0</v>
      </c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/>
      <c r="B24" s="218"/>
      <c r="C24" s="263" t="s">
        <v>139</v>
      </c>
      <c r="D24" s="223"/>
      <c r="E24" s="228"/>
      <c r="F24" s="231"/>
      <c r="G24" s="231"/>
      <c r="H24" s="231"/>
      <c r="I24" s="231"/>
      <c r="J24" s="231"/>
      <c r="K24" s="231"/>
      <c r="L24" s="231"/>
      <c r="M24" s="231"/>
      <c r="N24" s="221"/>
      <c r="O24" s="221"/>
      <c r="P24" s="221"/>
      <c r="Q24" s="221"/>
      <c r="R24" s="221"/>
      <c r="S24" s="221"/>
      <c r="T24" s="222"/>
      <c r="U24" s="221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137</v>
      </c>
      <c r="AF24" s="211">
        <v>0</v>
      </c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/>
      <c r="B25" s="218"/>
      <c r="C25" s="263" t="s">
        <v>140</v>
      </c>
      <c r="D25" s="223"/>
      <c r="E25" s="228"/>
      <c r="F25" s="231"/>
      <c r="G25" s="231"/>
      <c r="H25" s="231"/>
      <c r="I25" s="231"/>
      <c r="J25" s="231"/>
      <c r="K25" s="231"/>
      <c r="L25" s="231"/>
      <c r="M25" s="231"/>
      <c r="N25" s="221"/>
      <c r="O25" s="221"/>
      <c r="P25" s="221"/>
      <c r="Q25" s="221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137</v>
      </c>
      <c r="AF25" s="211">
        <v>0</v>
      </c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/>
      <c r="B26" s="218"/>
      <c r="C26" s="263" t="s">
        <v>145</v>
      </c>
      <c r="D26" s="223"/>
      <c r="E26" s="228">
        <v>0.5</v>
      </c>
      <c r="F26" s="231"/>
      <c r="G26" s="231"/>
      <c r="H26" s="231"/>
      <c r="I26" s="231"/>
      <c r="J26" s="231"/>
      <c r="K26" s="231"/>
      <c r="L26" s="231"/>
      <c r="M26" s="231"/>
      <c r="N26" s="221"/>
      <c r="O26" s="221"/>
      <c r="P26" s="221"/>
      <c r="Q26" s="221"/>
      <c r="R26" s="221"/>
      <c r="S26" s="221"/>
      <c r="T26" s="222"/>
      <c r="U26" s="221"/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137</v>
      </c>
      <c r="AF26" s="211">
        <v>0</v>
      </c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213" t="s">
        <v>130</v>
      </c>
      <c r="B27" s="219" t="s">
        <v>61</v>
      </c>
      <c r="C27" s="264" t="s">
        <v>62</v>
      </c>
      <c r="D27" s="224"/>
      <c r="E27" s="229"/>
      <c r="F27" s="232"/>
      <c r="G27" s="232">
        <f>SUMIF(AE28:AE29,"&lt;&gt;NOR",G28:G29)</f>
        <v>0</v>
      </c>
      <c r="H27" s="232"/>
      <c r="I27" s="232">
        <f>SUM(I28:I29)</f>
        <v>0</v>
      </c>
      <c r="J27" s="232"/>
      <c r="K27" s="232">
        <f>SUM(K28:K29)</f>
        <v>0</v>
      </c>
      <c r="L27" s="232"/>
      <c r="M27" s="232">
        <f>SUM(M28:M29)</f>
        <v>0</v>
      </c>
      <c r="N27" s="225"/>
      <c r="O27" s="225">
        <f>SUM(O28:O29)</f>
        <v>9.5700000000000004E-3</v>
      </c>
      <c r="P27" s="225"/>
      <c r="Q27" s="225">
        <f>SUM(Q28:Q29)</f>
        <v>0</v>
      </c>
      <c r="R27" s="225"/>
      <c r="S27" s="225"/>
      <c r="T27" s="226"/>
      <c r="U27" s="225">
        <f>SUM(U28:U29)</f>
        <v>3.8</v>
      </c>
      <c r="AE27" t="s">
        <v>131</v>
      </c>
    </row>
    <row r="28" spans="1:60" ht="22.5" outlineLevel="1" x14ac:dyDescent="0.2">
      <c r="A28" s="212">
        <v>4</v>
      </c>
      <c r="B28" s="218" t="s">
        <v>149</v>
      </c>
      <c r="C28" s="262" t="s">
        <v>150</v>
      </c>
      <c r="D28" s="220" t="s">
        <v>134</v>
      </c>
      <c r="E28" s="227">
        <v>0.65100000000000002</v>
      </c>
      <c r="F28" s="230">
        <f>H28+J28</f>
        <v>0</v>
      </c>
      <c r="G28" s="231">
        <f>ROUND(E28*F28,2)</f>
        <v>0</v>
      </c>
      <c r="H28" s="231"/>
      <c r="I28" s="231">
        <f>ROUND(E28*H28,2)</f>
        <v>0</v>
      </c>
      <c r="J28" s="231"/>
      <c r="K28" s="231">
        <f>ROUND(E28*J28,2)</f>
        <v>0</v>
      </c>
      <c r="L28" s="231">
        <v>12</v>
      </c>
      <c r="M28" s="231">
        <f>G28*(1+L28/100)</f>
        <v>0</v>
      </c>
      <c r="N28" s="221">
        <v>1.47E-2</v>
      </c>
      <c r="O28" s="221">
        <f>ROUND(E28*N28,5)</f>
        <v>9.5700000000000004E-3</v>
      </c>
      <c r="P28" s="221">
        <v>0</v>
      </c>
      <c r="Q28" s="221">
        <f>ROUND(E28*P28,5)</f>
        <v>0</v>
      </c>
      <c r="R28" s="221"/>
      <c r="S28" s="221"/>
      <c r="T28" s="222">
        <v>5.843</v>
      </c>
      <c r="U28" s="221">
        <f>ROUND(E28*T28,2)</f>
        <v>3.8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135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/>
      <c r="B29" s="218"/>
      <c r="C29" s="263" t="s">
        <v>151</v>
      </c>
      <c r="D29" s="223"/>
      <c r="E29" s="228">
        <v>0.65100000000000002</v>
      </c>
      <c r="F29" s="231"/>
      <c r="G29" s="231"/>
      <c r="H29" s="231"/>
      <c r="I29" s="231"/>
      <c r="J29" s="231"/>
      <c r="K29" s="231"/>
      <c r="L29" s="231"/>
      <c r="M29" s="231"/>
      <c r="N29" s="221"/>
      <c r="O29" s="221"/>
      <c r="P29" s="221"/>
      <c r="Q29" s="221"/>
      <c r="R29" s="221"/>
      <c r="S29" s="221"/>
      <c r="T29" s="222"/>
      <c r="U29" s="221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137</v>
      </c>
      <c r="AF29" s="211">
        <v>0</v>
      </c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x14ac:dyDescent="0.2">
      <c r="A30" s="213" t="s">
        <v>130</v>
      </c>
      <c r="B30" s="219" t="s">
        <v>63</v>
      </c>
      <c r="C30" s="264" t="s">
        <v>64</v>
      </c>
      <c r="D30" s="224"/>
      <c r="E30" s="229"/>
      <c r="F30" s="232"/>
      <c r="G30" s="232">
        <f>SUMIF(AE31:AE35,"&lt;&gt;NOR",G31:G35)</f>
        <v>0</v>
      </c>
      <c r="H30" s="232"/>
      <c r="I30" s="232">
        <f>SUM(I31:I35)</f>
        <v>0</v>
      </c>
      <c r="J30" s="232"/>
      <c r="K30" s="232">
        <f>SUM(K31:K35)</f>
        <v>0</v>
      </c>
      <c r="L30" s="232"/>
      <c r="M30" s="232">
        <f>SUM(M31:M35)</f>
        <v>0</v>
      </c>
      <c r="N30" s="225"/>
      <c r="O30" s="225">
        <f>SUM(O31:O35)</f>
        <v>2.393E-2</v>
      </c>
      <c r="P30" s="225"/>
      <c r="Q30" s="225">
        <f>SUM(Q31:Q35)</f>
        <v>0</v>
      </c>
      <c r="R30" s="225"/>
      <c r="S30" s="225"/>
      <c r="T30" s="226"/>
      <c r="U30" s="225">
        <f>SUM(U31:U35)</f>
        <v>5.96</v>
      </c>
      <c r="AE30" t="s">
        <v>131</v>
      </c>
    </row>
    <row r="31" spans="1:60" ht="33.75" outlineLevel="1" x14ac:dyDescent="0.2">
      <c r="A31" s="212">
        <v>5</v>
      </c>
      <c r="B31" s="218" t="s">
        <v>152</v>
      </c>
      <c r="C31" s="262" t="s">
        <v>153</v>
      </c>
      <c r="D31" s="220" t="s">
        <v>154</v>
      </c>
      <c r="E31" s="227">
        <v>6.51</v>
      </c>
      <c r="F31" s="230">
        <f>H31+J31</f>
        <v>0</v>
      </c>
      <c r="G31" s="231">
        <f>ROUND(E31*F31,2)</f>
        <v>0</v>
      </c>
      <c r="H31" s="231"/>
      <c r="I31" s="231">
        <f>ROUND(E31*H31,2)</f>
        <v>0</v>
      </c>
      <c r="J31" s="231"/>
      <c r="K31" s="231">
        <f>ROUND(E31*J31,2)</f>
        <v>0</v>
      </c>
      <c r="L31" s="231">
        <v>12</v>
      </c>
      <c r="M31" s="231">
        <f>G31*(1+L31/100)</f>
        <v>0</v>
      </c>
      <c r="N31" s="221">
        <v>3.6700000000000001E-3</v>
      </c>
      <c r="O31" s="221">
        <f>ROUND(E31*N31,5)</f>
        <v>2.3890000000000002E-2</v>
      </c>
      <c r="P31" s="221">
        <v>0</v>
      </c>
      <c r="Q31" s="221">
        <f>ROUND(E31*P31,5)</f>
        <v>0</v>
      </c>
      <c r="R31" s="221"/>
      <c r="S31" s="221"/>
      <c r="T31" s="222">
        <v>0.36199999999999999</v>
      </c>
      <c r="U31" s="221">
        <f>ROUND(E31*T31,2)</f>
        <v>2.36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135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/>
      <c r="B32" s="218"/>
      <c r="C32" s="263" t="s">
        <v>155</v>
      </c>
      <c r="D32" s="223"/>
      <c r="E32" s="228"/>
      <c r="F32" s="231"/>
      <c r="G32" s="231"/>
      <c r="H32" s="231"/>
      <c r="I32" s="231"/>
      <c r="J32" s="231"/>
      <c r="K32" s="231"/>
      <c r="L32" s="231"/>
      <c r="M32" s="231"/>
      <c r="N32" s="221"/>
      <c r="O32" s="221"/>
      <c r="P32" s="221"/>
      <c r="Q32" s="221"/>
      <c r="R32" s="221"/>
      <c r="S32" s="221"/>
      <c r="T32" s="222"/>
      <c r="U32" s="221"/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137</v>
      </c>
      <c r="AF32" s="211">
        <v>0</v>
      </c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/>
      <c r="B33" s="218"/>
      <c r="C33" s="263" t="s">
        <v>156</v>
      </c>
      <c r="D33" s="223"/>
      <c r="E33" s="228">
        <v>6.51</v>
      </c>
      <c r="F33" s="231"/>
      <c r="G33" s="231"/>
      <c r="H33" s="231"/>
      <c r="I33" s="231"/>
      <c r="J33" s="231"/>
      <c r="K33" s="231"/>
      <c r="L33" s="231"/>
      <c r="M33" s="231"/>
      <c r="N33" s="221"/>
      <c r="O33" s="221"/>
      <c r="P33" s="221"/>
      <c r="Q33" s="221"/>
      <c r="R33" s="221"/>
      <c r="S33" s="221"/>
      <c r="T33" s="222"/>
      <c r="U33" s="221"/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137</v>
      </c>
      <c r="AF33" s="211">
        <v>0</v>
      </c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12">
        <v>6</v>
      </c>
      <c r="B34" s="218" t="s">
        <v>157</v>
      </c>
      <c r="C34" s="262" t="s">
        <v>158</v>
      </c>
      <c r="D34" s="220" t="s">
        <v>154</v>
      </c>
      <c r="E34" s="227">
        <v>6.51</v>
      </c>
      <c r="F34" s="230">
        <f>H34+J34</f>
        <v>0</v>
      </c>
      <c r="G34" s="231">
        <f>ROUND(E34*F34,2)</f>
        <v>0</v>
      </c>
      <c r="H34" s="231"/>
      <c r="I34" s="231">
        <f>ROUND(E34*H34,2)</f>
        <v>0</v>
      </c>
      <c r="J34" s="231"/>
      <c r="K34" s="231">
        <f>ROUND(E34*J34,2)</f>
        <v>0</v>
      </c>
      <c r="L34" s="231">
        <v>12</v>
      </c>
      <c r="M34" s="231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0.54</v>
      </c>
      <c r="U34" s="221">
        <f>ROUND(E34*T34,2)</f>
        <v>3.52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135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7</v>
      </c>
      <c r="B35" s="218" t="s">
        <v>159</v>
      </c>
      <c r="C35" s="262" t="s">
        <v>160</v>
      </c>
      <c r="D35" s="220" t="s">
        <v>161</v>
      </c>
      <c r="E35" s="227">
        <v>1</v>
      </c>
      <c r="F35" s="230">
        <f>H35+J35</f>
        <v>0</v>
      </c>
      <c r="G35" s="231">
        <f>ROUND(E35*F35,2)</f>
        <v>0</v>
      </c>
      <c r="H35" s="231"/>
      <c r="I35" s="231">
        <f>ROUND(E35*H35,2)</f>
        <v>0</v>
      </c>
      <c r="J35" s="231"/>
      <c r="K35" s="231">
        <f>ROUND(E35*J35,2)</f>
        <v>0</v>
      </c>
      <c r="L35" s="231">
        <v>12</v>
      </c>
      <c r="M35" s="231">
        <f>G35*(1+L35/100)</f>
        <v>0</v>
      </c>
      <c r="N35" s="221">
        <v>4.0000000000000003E-5</v>
      </c>
      <c r="O35" s="221">
        <f>ROUND(E35*N35,5)</f>
        <v>4.0000000000000003E-5</v>
      </c>
      <c r="P35" s="221">
        <v>0</v>
      </c>
      <c r="Q35" s="221">
        <f>ROUND(E35*P35,5)</f>
        <v>0</v>
      </c>
      <c r="R35" s="221"/>
      <c r="S35" s="221"/>
      <c r="T35" s="222">
        <v>7.8E-2</v>
      </c>
      <c r="U35" s="221">
        <f>ROUND(E35*T35,2)</f>
        <v>0.08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135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x14ac:dyDescent="0.2">
      <c r="A36" s="213" t="s">
        <v>130</v>
      </c>
      <c r="B36" s="219" t="s">
        <v>65</v>
      </c>
      <c r="C36" s="264" t="s">
        <v>66</v>
      </c>
      <c r="D36" s="224"/>
      <c r="E36" s="229"/>
      <c r="F36" s="232"/>
      <c r="G36" s="232">
        <f>SUMIF(AE37:AE39,"&lt;&gt;NOR",G37:G39)</f>
        <v>0</v>
      </c>
      <c r="H36" s="232"/>
      <c r="I36" s="232">
        <f>SUM(I37:I39)</f>
        <v>0</v>
      </c>
      <c r="J36" s="232"/>
      <c r="K36" s="232">
        <f>SUM(K37:K39)</f>
        <v>0</v>
      </c>
      <c r="L36" s="232"/>
      <c r="M36" s="232">
        <f>SUM(M37:M39)</f>
        <v>0</v>
      </c>
      <c r="N36" s="225"/>
      <c r="O36" s="225">
        <f>SUM(O37:O39)</f>
        <v>0.255</v>
      </c>
      <c r="P36" s="225"/>
      <c r="Q36" s="225">
        <f>SUM(Q37:Q39)</f>
        <v>0</v>
      </c>
      <c r="R36" s="225"/>
      <c r="S36" s="225"/>
      <c r="T36" s="226"/>
      <c r="U36" s="225">
        <f>SUM(U37:U39)</f>
        <v>0.26</v>
      </c>
      <c r="AE36" t="s">
        <v>131</v>
      </c>
    </row>
    <row r="37" spans="1:60" ht="22.5" outlineLevel="1" x14ac:dyDescent="0.2">
      <c r="A37" s="212">
        <v>8</v>
      </c>
      <c r="B37" s="218" t="s">
        <v>162</v>
      </c>
      <c r="C37" s="262" t="s">
        <v>163</v>
      </c>
      <c r="D37" s="220" t="s">
        <v>134</v>
      </c>
      <c r="E37" s="227">
        <v>0.1</v>
      </c>
      <c r="F37" s="230">
        <f>H37+J37</f>
        <v>0</v>
      </c>
      <c r="G37" s="231">
        <f>ROUND(E37*F37,2)</f>
        <v>0</v>
      </c>
      <c r="H37" s="231"/>
      <c r="I37" s="231">
        <f>ROUND(E37*H37,2)</f>
        <v>0</v>
      </c>
      <c r="J37" s="231"/>
      <c r="K37" s="231">
        <f>ROUND(E37*J37,2)</f>
        <v>0</v>
      </c>
      <c r="L37" s="231">
        <v>12</v>
      </c>
      <c r="M37" s="231">
        <f>G37*(1+L37/100)</f>
        <v>0</v>
      </c>
      <c r="N37" s="221">
        <v>2.5499999999999998</v>
      </c>
      <c r="O37" s="221">
        <f>ROUND(E37*N37,5)</f>
        <v>0.255</v>
      </c>
      <c r="P37" s="221">
        <v>0</v>
      </c>
      <c r="Q37" s="221">
        <f>ROUND(E37*P37,5)</f>
        <v>0</v>
      </c>
      <c r="R37" s="221"/>
      <c r="S37" s="221"/>
      <c r="T37" s="222">
        <v>2.58</v>
      </c>
      <c r="U37" s="221">
        <f>ROUND(E37*T37,2)</f>
        <v>0.26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135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/>
      <c r="B38" s="218"/>
      <c r="C38" s="263" t="s">
        <v>164</v>
      </c>
      <c r="D38" s="223"/>
      <c r="E38" s="228"/>
      <c r="F38" s="231"/>
      <c r="G38" s="231"/>
      <c r="H38" s="231"/>
      <c r="I38" s="231"/>
      <c r="J38" s="231"/>
      <c r="K38" s="231"/>
      <c r="L38" s="231"/>
      <c r="M38" s="231"/>
      <c r="N38" s="221"/>
      <c r="O38" s="221"/>
      <c r="P38" s="221"/>
      <c r="Q38" s="221"/>
      <c r="R38" s="221"/>
      <c r="S38" s="221"/>
      <c r="T38" s="222"/>
      <c r="U38" s="221"/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137</v>
      </c>
      <c r="AF38" s="211">
        <v>0</v>
      </c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/>
      <c r="B39" s="218"/>
      <c r="C39" s="263" t="s">
        <v>165</v>
      </c>
      <c r="D39" s="223"/>
      <c r="E39" s="228">
        <v>0.1</v>
      </c>
      <c r="F39" s="231"/>
      <c r="G39" s="231"/>
      <c r="H39" s="231"/>
      <c r="I39" s="231"/>
      <c r="J39" s="231"/>
      <c r="K39" s="231"/>
      <c r="L39" s="231"/>
      <c r="M39" s="231"/>
      <c r="N39" s="221"/>
      <c r="O39" s="221"/>
      <c r="P39" s="221"/>
      <c r="Q39" s="221"/>
      <c r="R39" s="221"/>
      <c r="S39" s="221"/>
      <c r="T39" s="222"/>
      <c r="U39" s="221"/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137</v>
      </c>
      <c r="AF39" s="211">
        <v>0</v>
      </c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">
      <c r="A40" s="213" t="s">
        <v>130</v>
      </c>
      <c r="B40" s="219" t="s">
        <v>67</v>
      </c>
      <c r="C40" s="264" t="s">
        <v>68</v>
      </c>
      <c r="D40" s="224"/>
      <c r="E40" s="229"/>
      <c r="F40" s="232"/>
      <c r="G40" s="232">
        <f>SUMIF(AE41:AE41,"&lt;&gt;NOR",G41:G41)</f>
        <v>0</v>
      </c>
      <c r="H40" s="232"/>
      <c r="I40" s="232">
        <f>SUM(I41:I41)</f>
        <v>0</v>
      </c>
      <c r="J40" s="232"/>
      <c r="K40" s="232">
        <f>SUM(K41:K41)</f>
        <v>0</v>
      </c>
      <c r="L40" s="232"/>
      <c r="M40" s="232">
        <f>SUM(M41:M41)</f>
        <v>0</v>
      </c>
      <c r="N40" s="225"/>
      <c r="O40" s="225">
        <f>SUM(O41:O41)</f>
        <v>9.5009999999999997E-2</v>
      </c>
      <c r="P40" s="225"/>
      <c r="Q40" s="225">
        <f>SUM(Q41:Q41)</f>
        <v>0</v>
      </c>
      <c r="R40" s="225"/>
      <c r="S40" s="225"/>
      <c r="T40" s="226"/>
      <c r="U40" s="225">
        <f>SUM(U41:U41)</f>
        <v>5.58</v>
      </c>
      <c r="AE40" t="s">
        <v>131</v>
      </c>
    </row>
    <row r="41" spans="1:60" ht="22.5" outlineLevel="1" x14ac:dyDescent="0.2">
      <c r="A41" s="212">
        <v>9</v>
      </c>
      <c r="B41" s="218" t="s">
        <v>166</v>
      </c>
      <c r="C41" s="262" t="s">
        <v>167</v>
      </c>
      <c r="D41" s="220" t="s">
        <v>168</v>
      </c>
      <c r="E41" s="227">
        <v>3</v>
      </c>
      <c r="F41" s="230">
        <f>H41+J41</f>
        <v>0</v>
      </c>
      <c r="G41" s="231">
        <f>ROUND(E41*F41,2)</f>
        <v>0</v>
      </c>
      <c r="H41" s="231"/>
      <c r="I41" s="231">
        <f>ROUND(E41*H41,2)</f>
        <v>0</v>
      </c>
      <c r="J41" s="231"/>
      <c r="K41" s="231">
        <f>ROUND(E41*J41,2)</f>
        <v>0</v>
      </c>
      <c r="L41" s="231">
        <v>12</v>
      </c>
      <c r="M41" s="231">
        <f>G41*(1+L41/100)</f>
        <v>0</v>
      </c>
      <c r="N41" s="221">
        <v>3.1669999999999997E-2</v>
      </c>
      <c r="O41" s="221">
        <f>ROUND(E41*N41,5)</f>
        <v>9.5009999999999997E-2</v>
      </c>
      <c r="P41" s="221">
        <v>0</v>
      </c>
      <c r="Q41" s="221">
        <f>ROUND(E41*P41,5)</f>
        <v>0</v>
      </c>
      <c r="R41" s="221"/>
      <c r="S41" s="221"/>
      <c r="T41" s="222">
        <v>1.86</v>
      </c>
      <c r="U41" s="221">
        <f>ROUND(E41*T41,2)</f>
        <v>5.58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135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x14ac:dyDescent="0.2">
      <c r="A42" s="213" t="s">
        <v>130</v>
      </c>
      <c r="B42" s="219" t="s">
        <v>69</v>
      </c>
      <c r="C42" s="264" t="s">
        <v>70</v>
      </c>
      <c r="D42" s="224"/>
      <c r="E42" s="229"/>
      <c r="F42" s="232"/>
      <c r="G42" s="232">
        <f>SUMIF(AE43:AE45,"&lt;&gt;NOR",G43:G45)</f>
        <v>0</v>
      </c>
      <c r="H42" s="232"/>
      <c r="I42" s="232">
        <f>SUM(I43:I45)</f>
        <v>0</v>
      </c>
      <c r="J42" s="232"/>
      <c r="K42" s="232">
        <f>SUM(K43:K45)</f>
        <v>0</v>
      </c>
      <c r="L42" s="232"/>
      <c r="M42" s="232">
        <f>SUM(M43:M45)</f>
        <v>0</v>
      </c>
      <c r="N42" s="225"/>
      <c r="O42" s="225">
        <f>SUM(O43:O45)</f>
        <v>3.5999999999999999E-3</v>
      </c>
      <c r="P42" s="225"/>
      <c r="Q42" s="225">
        <f>SUM(Q43:Q45)</f>
        <v>0</v>
      </c>
      <c r="R42" s="225"/>
      <c r="S42" s="225"/>
      <c r="T42" s="226"/>
      <c r="U42" s="225">
        <f>SUM(U43:U45)</f>
        <v>27.72</v>
      </c>
      <c r="AE42" t="s">
        <v>131</v>
      </c>
    </row>
    <row r="43" spans="1:60" outlineLevel="1" x14ac:dyDescent="0.2">
      <c r="A43" s="212">
        <v>10</v>
      </c>
      <c r="B43" s="218" t="s">
        <v>169</v>
      </c>
      <c r="C43" s="262" t="s">
        <v>170</v>
      </c>
      <c r="D43" s="220" t="s">
        <v>154</v>
      </c>
      <c r="E43" s="227">
        <v>90.010900000000007</v>
      </c>
      <c r="F43" s="230">
        <f>H43+J43</f>
        <v>0</v>
      </c>
      <c r="G43" s="231">
        <f>ROUND(E43*F43,2)</f>
        <v>0</v>
      </c>
      <c r="H43" s="231"/>
      <c r="I43" s="231">
        <f>ROUND(E43*H43,2)</f>
        <v>0</v>
      </c>
      <c r="J43" s="231"/>
      <c r="K43" s="231">
        <f>ROUND(E43*J43,2)</f>
        <v>0</v>
      </c>
      <c r="L43" s="231">
        <v>12</v>
      </c>
      <c r="M43" s="231">
        <f>G43*(1+L43/100)</f>
        <v>0</v>
      </c>
      <c r="N43" s="221">
        <v>4.0000000000000003E-5</v>
      </c>
      <c r="O43" s="221">
        <f>ROUND(E43*N43,5)</f>
        <v>3.5999999999999999E-3</v>
      </c>
      <c r="P43" s="221">
        <v>0</v>
      </c>
      <c r="Q43" s="221">
        <f>ROUND(E43*P43,5)</f>
        <v>0</v>
      </c>
      <c r="R43" s="221"/>
      <c r="S43" s="221"/>
      <c r="T43" s="222">
        <v>0.308</v>
      </c>
      <c r="U43" s="221">
        <f>ROUND(E43*T43,2)</f>
        <v>27.72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135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/>
      <c r="B44" s="218"/>
      <c r="C44" s="263" t="s">
        <v>171</v>
      </c>
      <c r="D44" s="223"/>
      <c r="E44" s="228">
        <v>90.010900000000007</v>
      </c>
      <c r="F44" s="231"/>
      <c r="G44" s="231"/>
      <c r="H44" s="231"/>
      <c r="I44" s="231"/>
      <c r="J44" s="231"/>
      <c r="K44" s="231"/>
      <c r="L44" s="231"/>
      <c r="M44" s="231"/>
      <c r="N44" s="221"/>
      <c r="O44" s="221"/>
      <c r="P44" s="221"/>
      <c r="Q44" s="221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137</v>
      </c>
      <c r="AF44" s="211">
        <v>0</v>
      </c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>
        <v>11</v>
      </c>
      <c r="B45" s="218" t="s">
        <v>172</v>
      </c>
      <c r="C45" s="262" t="s">
        <v>173</v>
      </c>
      <c r="D45" s="220" t="s">
        <v>161</v>
      </c>
      <c r="E45" s="227">
        <v>1</v>
      </c>
      <c r="F45" s="230">
        <f>H45+J45</f>
        <v>0</v>
      </c>
      <c r="G45" s="231">
        <f>ROUND(E45*F45,2)</f>
        <v>0</v>
      </c>
      <c r="H45" s="231"/>
      <c r="I45" s="231">
        <f>ROUND(E45*H45,2)</f>
        <v>0</v>
      </c>
      <c r="J45" s="231"/>
      <c r="K45" s="231">
        <f>ROUND(E45*J45,2)</f>
        <v>0</v>
      </c>
      <c r="L45" s="231">
        <v>12</v>
      </c>
      <c r="M45" s="231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0</v>
      </c>
      <c r="U45" s="221">
        <f>ROUND(E45*T45,2)</f>
        <v>0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135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13" t="s">
        <v>130</v>
      </c>
      <c r="B46" s="219" t="s">
        <v>71</v>
      </c>
      <c r="C46" s="264" t="s">
        <v>72</v>
      </c>
      <c r="D46" s="224"/>
      <c r="E46" s="229"/>
      <c r="F46" s="232"/>
      <c r="G46" s="232">
        <f>SUMIF(AE47:AE77,"&lt;&gt;NOR",G47:G77)</f>
        <v>0</v>
      </c>
      <c r="H46" s="232"/>
      <c r="I46" s="232">
        <f>SUM(I47:I77)</f>
        <v>0</v>
      </c>
      <c r="J46" s="232"/>
      <c r="K46" s="232">
        <f>SUM(K47:K77)</f>
        <v>0</v>
      </c>
      <c r="L46" s="232"/>
      <c r="M46" s="232">
        <f>SUM(M47:M77)</f>
        <v>0</v>
      </c>
      <c r="N46" s="225"/>
      <c r="O46" s="225">
        <f>SUM(O47:O77)</f>
        <v>3.13E-3</v>
      </c>
      <c r="P46" s="225"/>
      <c r="Q46" s="225">
        <f>SUM(Q47:Q77)</f>
        <v>1.11564</v>
      </c>
      <c r="R46" s="225"/>
      <c r="S46" s="225"/>
      <c r="T46" s="226"/>
      <c r="U46" s="225">
        <f>SUM(U47:U77)</f>
        <v>15.850000000000001</v>
      </c>
      <c r="AE46" t="s">
        <v>131</v>
      </c>
    </row>
    <row r="47" spans="1:60" ht="22.5" outlineLevel="1" x14ac:dyDescent="0.2">
      <c r="A47" s="212">
        <v>12</v>
      </c>
      <c r="B47" s="218" t="s">
        <v>174</v>
      </c>
      <c r="C47" s="262" t="s">
        <v>175</v>
      </c>
      <c r="D47" s="220" t="s">
        <v>168</v>
      </c>
      <c r="E47" s="227">
        <v>3</v>
      </c>
      <c r="F47" s="230">
        <f>H47+J47</f>
        <v>0</v>
      </c>
      <c r="G47" s="231">
        <f>ROUND(E47*F47,2)</f>
        <v>0</v>
      </c>
      <c r="H47" s="231"/>
      <c r="I47" s="231">
        <f>ROUND(E47*H47,2)</f>
        <v>0</v>
      </c>
      <c r="J47" s="231"/>
      <c r="K47" s="231">
        <f>ROUND(E47*J47,2)</f>
        <v>0</v>
      </c>
      <c r="L47" s="231">
        <v>12</v>
      </c>
      <c r="M47" s="231">
        <f>G47*(1+L47/100)</f>
        <v>0</v>
      </c>
      <c r="N47" s="221">
        <v>0</v>
      </c>
      <c r="O47" s="221">
        <f>ROUND(E47*N47,5)</f>
        <v>0</v>
      </c>
      <c r="P47" s="221">
        <v>0</v>
      </c>
      <c r="Q47" s="221">
        <f>ROUND(E47*P47,5)</f>
        <v>0</v>
      </c>
      <c r="R47" s="221"/>
      <c r="S47" s="221"/>
      <c r="T47" s="222">
        <v>0.05</v>
      </c>
      <c r="U47" s="221">
        <f>ROUND(E47*T47,2)</f>
        <v>0.15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135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/>
      <c r="B48" s="218"/>
      <c r="C48" s="263" t="s">
        <v>176</v>
      </c>
      <c r="D48" s="223"/>
      <c r="E48" s="228"/>
      <c r="F48" s="231"/>
      <c r="G48" s="231"/>
      <c r="H48" s="231"/>
      <c r="I48" s="231"/>
      <c r="J48" s="231"/>
      <c r="K48" s="231"/>
      <c r="L48" s="231"/>
      <c r="M48" s="231"/>
      <c r="N48" s="221"/>
      <c r="O48" s="221"/>
      <c r="P48" s="221"/>
      <c r="Q48" s="221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137</v>
      </c>
      <c r="AF48" s="211">
        <v>0</v>
      </c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/>
      <c r="B49" s="218"/>
      <c r="C49" s="263" t="s">
        <v>177</v>
      </c>
      <c r="D49" s="223"/>
      <c r="E49" s="228">
        <v>2</v>
      </c>
      <c r="F49" s="231"/>
      <c r="G49" s="231"/>
      <c r="H49" s="231"/>
      <c r="I49" s="231"/>
      <c r="J49" s="231"/>
      <c r="K49" s="231"/>
      <c r="L49" s="231"/>
      <c r="M49" s="231"/>
      <c r="N49" s="221"/>
      <c r="O49" s="221"/>
      <c r="P49" s="221"/>
      <c r="Q49" s="221"/>
      <c r="R49" s="221"/>
      <c r="S49" s="221"/>
      <c r="T49" s="222"/>
      <c r="U49" s="221"/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137</v>
      </c>
      <c r="AF49" s="211">
        <v>0</v>
      </c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/>
      <c r="B50" s="218"/>
      <c r="C50" s="263" t="s">
        <v>178</v>
      </c>
      <c r="D50" s="223"/>
      <c r="E50" s="228"/>
      <c r="F50" s="231"/>
      <c r="G50" s="231"/>
      <c r="H50" s="231"/>
      <c r="I50" s="231"/>
      <c r="J50" s="231"/>
      <c r="K50" s="231"/>
      <c r="L50" s="231"/>
      <c r="M50" s="231"/>
      <c r="N50" s="221"/>
      <c r="O50" s="221"/>
      <c r="P50" s="221"/>
      <c r="Q50" s="221"/>
      <c r="R50" s="221"/>
      <c r="S50" s="221"/>
      <c r="T50" s="222"/>
      <c r="U50" s="221"/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137</v>
      </c>
      <c r="AF50" s="211">
        <v>0</v>
      </c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/>
      <c r="B51" s="218"/>
      <c r="C51" s="263" t="s">
        <v>59</v>
      </c>
      <c r="D51" s="223"/>
      <c r="E51" s="228">
        <v>1</v>
      </c>
      <c r="F51" s="231"/>
      <c r="G51" s="231"/>
      <c r="H51" s="231"/>
      <c r="I51" s="231"/>
      <c r="J51" s="231"/>
      <c r="K51" s="231"/>
      <c r="L51" s="231"/>
      <c r="M51" s="231"/>
      <c r="N51" s="221"/>
      <c r="O51" s="221"/>
      <c r="P51" s="221"/>
      <c r="Q51" s="221"/>
      <c r="R51" s="221"/>
      <c r="S51" s="221"/>
      <c r="T51" s="222"/>
      <c r="U51" s="221"/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137</v>
      </c>
      <c r="AF51" s="211">
        <v>0</v>
      </c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>
        <v>13</v>
      </c>
      <c r="B52" s="218" t="s">
        <v>179</v>
      </c>
      <c r="C52" s="262" t="s">
        <v>180</v>
      </c>
      <c r="D52" s="220" t="s">
        <v>154</v>
      </c>
      <c r="E52" s="227">
        <v>3.1309999999999998</v>
      </c>
      <c r="F52" s="230">
        <f>H52+J52</f>
        <v>0</v>
      </c>
      <c r="G52" s="231">
        <f>ROUND(E52*F52,2)</f>
        <v>0</v>
      </c>
      <c r="H52" s="231"/>
      <c r="I52" s="231">
        <f>ROUND(E52*H52,2)</f>
        <v>0</v>
      </c>
      <c r="J52" s="231"/>
      <c r="K52" s="231">
        <f>ROUND(E52*J52,2)</f>
        <v>0</v>
      </c>
      <c r="L52" s="231">
        <v>12</v>
      </c>
      <c r="M52" s="231">
        <f>G52*(1+L52/100)</f>
        <v>0</v>
      </c>
      <c r="N52" s="221">
        <v>1E-3</v>
      </c>
      <c r="O52" s="221">
        <f>ROUND(E52*N52,5)</f>
        <v>3.13E-3</v>
      </c>
      <c r="P52" s="221">
        <v>6.3E-2</v>
      </c>
      <c r="Q52" s="221">
        <f>ROUND(E52*P52,5)</f>
        <v>0.19725000000000001</v>
      </c>
      <c r="R52" s="221"/>
      <c r="S52" s="221"/>
      <c r="T52" s="222">
        <v>0.71799999999999997</v>
      </c>
      <c r="U52" s="221">
        <f>ROUND(E52*T52,2)</f>
        <v>2.25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135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/>
      <c r="B53" s="218"/>
      <c r="C53" s="263" t="s">
        <v>176</v>
      </c>
      <c r="D53" s="223"/>
      <c r="E53" s="228"/>
      <c r="F53" s="231"/>
      <c r="G53" s="231"/>
      <c r="H53" s="231"/>
      <c r="I53" s="231"/>
      <c r="J53" s="231"/>
      <c r="K53" s="231"/>
      <c r="L53" s="231"/>
      <c r="M53" s="231"/>
      <c r="N53" s="221"/>
      <c r="O53" s="221"/>
      <c r="P53" s="221"/>
      <c r="Q53" s="221"/>
      <c r="R53" s="221"/>
      <c r="S53" s="221"/>
      <c r="T53" s="222"/>
      <c r="U53" s="221"/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137</v>
      </c>
      <c r="AF53" s="211">
        <v>0</v>
      </c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/>
      <c r="B54" s="218"/>
      <c r="C54" s="263" t="s">
        <v>181</v>
      </c>
      <c r="D54" s="223"/>
      <c r="E54" s="228">
        <v>3.1309999999999998</v>
      </c>
      <c r="F54" s="231"/>
      <c r="G54" s="231"/>
      <c r="H54" s="231"/>
      <c r="I54" s="231"/>
      <c r="J54" s="231"/>
      <c r="K54" s="231"/>
      <c r="L54" s="231"/>
      <c r="M54" s="231"/>
      <c r="N54" s="221"/>
      <c r="O54" s="221"/>
      <c r="P54" s="221"/>
      <c r="Q54" s="221"/>
      <c r="R54" s="221"/>
      <c r="S54" s="221"/>
      <c r="T54" s="222"/>
      <c r="U54" s="221"/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137</v>
      </c>
      <c r="AF54" s="211">
        <v>0</v>
      </c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14</v>
      </c>
      <c r="B55" s="218" t="s">
        <v>182</v>
      </c>
      <c r="C55" s="262" t="s">
        <v>183</v>
      </c>
      <c r="D55" s="220" t="s">
        <v>154</v>
      </c>
      <c r="E55" s="227">
        <v>14.333600000000001</v>
      </c>
      <c r="F55" s="230">
        <f>H55+J55</f>
        <v>0</v>
      </c>
      <c r="G55" s="231">
        <f>ROUND(E55*F55,2)</f>
        <v>0</v>
      </c>
      <c r="H55" s="231"/>
      <c r="I55" s="231">
        <f>ROUND(E55*H55,2)</f>
        <v>0</v>
      </c>
      <c r="J55" s="231"/>
      <c r="K55" s="231">
        <f>ROUND(E55*J55,2)</f>
        <v>0</v>
      </c>
      <c r="L55" s="231">
        <v>12</v>
      </c>
      <c r="M55" s="231">
        <f>G55*(1+L55/100)</f>
        <v>0</v>
      </c>
      <c r="N55" s="221">
        <v>0</v>
      </c>
      <c r="O55" s="221">
        <f>ROUND(E55*N55,5)</f>
        <v>0</v>
      </c>
      <c r="P55" s="221">
        <v>3.5000000000000001E-3</v>
      </c>
      <c r="Q55" s="221">
        <f>ROUND(E55*P55,5)</f>
        <v>5.0169999999999999E-2</v>
      </c>
      <c r="R55" s="221"/>
      <c r="S55" s="221"/>
      <c r="T55" s="222">
        <v>0.26800000000000002</v>
      </c>
      <c r="U55" s="221">
        <f>ROUND(E55*T55,2)</f>
        <v>3.84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135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/>
      <c r="B56" s="218"/>
      <c r="C56" s="263" t="s">
        <v>184</v>
      </c>
      <c r="D56" s="223"/>
      <c r="E56" s="228"/>
      <c r="F56" s="231"/>
      <c r="G56" s="231"/>
      <c r="H56" s="231"/>
      <c r="I56" s="231"/>
      <c r="J56" s="231"/>
      <c r="K56" s="231"/>
      <c r="L56" s="231"/>
      <c r="M56" s="231"/>
      <c r="N56" s="221"/>
      <c r="O56" s="221"/>
      <c r="P56" s="221"/>
      <c r="Q56" s="221"/>
      <c r="R56" s="221"/>
      <c r="S56" s="221"/>
      <c r="T56" s="222"/>
      <c r="U56" s="221"/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137</v>
      </c>
      <c r="AF56" s="211">
        <v>0</v>
      </c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/>
      <c r="B57" s="218"/>
      <c r="C57" s="263" t="s">
        <v>185</v>
      </c>
      <c r="D57" s="223"/>
      <c r="E57" s="228">
        <v>9.2249999999999996</v>
      </c>
      <c r="F57" s="231"/>
      <c r="G57" s="231"/>
      <c r="H57" s="231"/>
      <c r="I57" s="231"/>
      <c r="J57" s="231"/>
      <c r="K57" s="231"/>
      <c r="L57" s="231"/>
      <c r="M57" s="231"/>
      <c r="N57" s="221"/>
      <c r="O57" s="221"/>
      <c r="P57" s="221"/>
      <c r="Q57" s="221"/>
      <c r="R57" s="221"/>
      <c r="S57" s="221"/>
      <c r="T57" s="222"/>
      <c r="U57" s="221"/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137</v>
      </c>
      <c r="AF57" s="211">
        <v>0</v>
      </c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/>
      <c r="B58" s="218"/>
      <c r="C58" s="263" t="s">
        <v>186</v>
      </c>
      <c r="D58" s="223"/>
      <c r="E58" s="228">
        <v>6.39</v>
      </c>
      <c r="F58" s="231"/>
      <c r="G58" s="231"/>
      <c r="H58" s="231"/>
      <c r="I58" s="231"/>
      <c r="J58" s="231"/>
      <c r="K58" s="231"/>
      <c r="L58" s="231"/>
      <c r="M58" s="231"/>
      <c r="N58" s="221"/>
      <c r="O58" s="221"/>
      <c r="P58" s="221"/>
      <c r="Q58" s="221"/>
      <c r="R58" s="221"/>
      <c r="S58" s="221"/>
      <c r="T58" s="222"/>
      <c r="U58" s="221"/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137</v>
      </c>
      <c r="AF58" s="211">
        <v>0</v>
      </c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/>
      <c r="B59" s="218"/>
      <c r="C59" s="263" t="s">
        <v>187</v>
      </c>
      <c r="D59" s="223"/>
      <c r="E59" s="228">
        <v>-1.2814000000000001</v>
      </c>
      <c r="F59" s="231"/>
      <c r="G59" s="231"/>
      <c r="H59" s="231"/>
      <c r="I59" s="231"/>
      <c r="J59" s="231"/>
      <c r="K59" s="231"/>
      <c r="L59" s="231"/>
      <c r="M59" s="231"/>
      <c r="N59" s="221"/>
      <c r="O59" s="221"/>
      <c r="P59" s="221"/>
      <c r="Q59" s="221"/>
      <c r="R59" s="221"/>
      <c r="S59" s="221"/>
      <c r="T59" s="222"/>
      <c r="U59" s="221"/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137</v>
      </c>
      <c r="AF59" s="211">
        <v>0</v>
      </c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15</v>
      </c>
      <c r="B60" s="218" t="s">
        <v>188</v>
      </c>
      <c r="C60" s="262" t="s">
        <v>189</v>
      </c>
      <c r="D60" s="220" t="s">
        <v>154</v>
      </c>
      <c r="E60" s="227">
        <v>23.346599999999999</v>
      </c>
      <c r="F60" s="230">
        <f>H60+J60</f>
        <v>0</v>
      </c>
      <c r="G60" s="231">
        <f>ROUND(E60*F60,2)</f>
        <v>0</v>
      </c>
      <c r="H60" s="231"/>
      <c r="I60" s="231">
        <f>ROUND(E60*H60,2)</f>
        <v>0</v>
      </c>
      <c r="J60" s="231"/>
      <c r="K60" s="231">
        <f>ROUND(E60*J60,2)</f>
        <v>0</v>
      </c>
      <c r="L60" s="231">
        <v>12</v>
      </c>
      <c r="M60" s="231">
        <f>G60*(1+L60/100)</f>
        <v>0</v>
      </c>
      <c r="N60" s="221">
        <v>0</v>
      </c>
      <c r="O60" s="221">
        <f>ROUND(E60*N60,5)</f>
        <v>0</v>
      </c>
      <c r="P60" s="221">
        <v>1.695E-2</v>
      </c>
      <c r="Q60" s="221">
        <f>ROUND(E60*P60,5)</f>
        <v>0.39572000000000002</v>
      </c>
      <c r="R60" s="221"/>
      <c r="S60" s="221"/>
      <c r="T60" s="222">
        <v>0.16400000000000001</v>
      </c>
      <c r="U60" s="221">
        <f>ROUND(E60*T60,2)</f>
        <v>3.83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135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/>
      <c r="B61" s="218"/>
      <c r="C61" s="263" t="s">
        <v>190</v>
      </c>
      <c r="D61" s="223"/>
      <c r="E61" s="228"/>
      <c r="F61" s="231"/>
      <c r="G61" s="231"/>
      <c r="H61" s="231"/>
      <c r="I61" s="231"/>
      <c r="J61" s="231"/>
      <c r="K61" s="231"/>
      <c r="L61" s="231"/>
      <c r="M61" s="231"/>
      <c r="N61" s="221"/>
      <c r="O61" s="221"/>
      <c r="P61" s="221"/>
      <c r="Q61" s="221"/>
      <c r="R61" s="221"/>
      <c r="S61" s="221"/>
      <c r="T61" s="222"/>
      <c r="U61" s="221"/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137</v>
      </c>
      <c r="AF61" s="211">
        <v>0</v>
      </c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/>
      <c r="B62" s="218"/>
      <c r="C62" s="263" t="s">
        <v>191</v>
      </c>
      <c r="D62" s="223"/>
      <c r="E62" s="228">
        <v>12.815</v>
      </c>
      <c r="F62" s="231"/>
      <c r="G62" s="231"/>
      <c r="H62" s="231"/>
      <c r="I62" s="231"/>
      <c r="J62" s="231"/>
      <c r="K62" s="231"/>
      <c r="L62" s="231"/>
      <c r="M62" s="231"/>
      <c r="N62" s="221"/>
      <c r="O62" s="221"/>
      <c r="P62" s="221"/>
      <c r="Q62" s="221"/>
      <c r="R62" s="221"/>
      <c r="S62" s="221"/>
      <c r="T62" s="222"/>
      <c r="U62" s="221"/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137</v>
      </c>
      <c r="AF62" s="211">
        <v>0</v>
      </c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12"/>
      <c r="B63" s="218"/>
      <c r="C63" s="263" t="s">
        <v>178</v>
      </c>
      <c r="D63" s="223"/>
      <c r="E63" s="228"/>
      <c r="F63" s="231"/>
      <c r="G63" s="231"/>
      <c r="H63" s="231"/>
      <c r="I63" s="231"/>
      <c r="J63" s="231"/>
      <c r="K63" s="231"/>
      <c r="L63" s="231"/>
      <c r="M63" s="231"/>
      <c r="N63" s="221"/>
      <c r="O63" s="221"/>
      <c r="P63" s="221"/>
      <c r="Q63" s="221"/>
      <c r="R63" s="221"/>
      <c r="S63" s="221"/>
      <c r="T63" s="222"/>
      <c r="U63" s="221"/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137</v>
      </c>
      <c r="AF63" s="211">
        <v>0</v>
      </c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/>
      <c r="B64" s="218"/>
      <c r="C64" s="263" t="s">
        <v>192</v>
      </c>
      <c r="D64" s="223"/>
      <c r="E64" s="228">
        <v>10.531599999999999</v>
      </c>
      <c r="F64" s="231"/>
      <c r="G64" s="231"/>
      <c r="H64" s="231"/>
      <c r="I64" s="231"/>
      <c r="J64" s="231"/>
      <c r="K64" s="231"/>
      <c r="L64" s="231"/>
      <c r="M64" s="231"/>
      <c r="N64" s="221"/>
      <c r="O64" s="221"/>
      <c r="P64" s="221"/>
      <c r="Q64" s="221"/>
      <c r="R64" s="221"/>
      <c r="S64" s="221"/>
      <c r="T64" s="222"/>
      <c r="U64" s="221"/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137</v>
      </c>
      <c r="AF64" s="211">
        <v>0</v>
      </c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>
        <v>16</v>
      </c>
      <c r="B65" s="218" t="s">
        <v>193</v>
      </c>
      <c r="C65" s="262" t="s">
        <v>194</v>
      </c>
      <c r="D65" s="220" t="s">
        <v>154</v>
      </c>
      <c r="E65" s="227">
        <v>3.2452000000000001</v>
      </c>
      <c r="F65" s="230">
        <f>H65+J65</f>
        <v>0</v>
      </c>
      <c r="G65" s="231">
        <f>ROUND(E65*F65,2)</f>
        <v>0</v>
      </c>
      <c r="H65" s="231"/>
      <c r="I65" s="231">
        <f>ROUND(E65*H65,2)</f>
        <v>0</v>
      </c>
      <c r="J65" s="231"/>
      <c r="K65" s="231">
        <f>ROUND(E65*J65,2)</f>
        <v>0</v>
      </c>
      <c r="L65" s="231">
        <v>12</v>
      </c>
      <c r="M65" s="231">
        <f>G65*(1+L65/100)</f>
        <v>0</v>
      </c>
      <c r="N65" s="221">
        <v>0</v>
      </c>
      <c r="O65" s="221">
        <f>ROUND(E65*N65,5)</f>
        <v>0</v>
      </c>
      <c r="P65" s="221">
        <v>2.4649999999999998E-2</v>
      </c>
      <c r="Q65" s="221">
        <f>ROUND(E65*P65,5)</f>
        <v>7.9990000000000006E-2</v>
      </c>
      <c r="R65" s="221"/>
      <c r="S65" s="221"/>
      <c r="T65" s="222">
        <v>0.3</v>
      </c>
      <c r="U65" s="221">
        <f>ROUND(E65*T65,2)</f>
        <v>0.97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135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/>
      <c r="B66" s="218"/>
      <c r="C66" s="263" t="s">
        <v>178</v>
      </c>
      <c r="D66" s="223"/>
      <c r="E66" s="228"/>
      <c r="F66" s="231"/>
      <c r="G66" s="231"/>
      <c r="H66" s="231"/>
      <c r="I66" s="231"/>
      <c r="J66" s="231"/>
      <c r="K66" s="231"/>
      <c r="L66" s="231"/>
      <c r="M66" s="231"/>
      <c r="N66" s="221"/>
      <c r="O66" s="221"/>
      <c r="P66" s="221"/>
      <c r="Q66" s="221"/>
      <c r="R66" s="221"/>
      <c r="S66" s="221"/>
      <c r="T66" s="222"/>
      <c r="U66" s="221"/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137</v>
      </c>
      <c r="AF66" s="211">
        <v>0</v>
      </c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/>
      <c r="B67" s="218"/>
      <c r="C67" s="263" t="s">
        <v>195</v>
      </c>
      <c r="D67" s="223"/>
      <c r="E67" s="228">
        <v>3.6352000000000002</v>
      </c>
      <c r="F67" s="231"/>
      <c r="G67" s="231"/>
      <c r="H67" s="231"/>
      <c r="I67" s="231"/>
      <c r="J67" s="231"/>
      <c r="K67" s="231"/>
      <c r="L67" s="231"/>
      <c r="M67" s="231"/>
      <c r="N67" s="221"/>
      <c r="O67" s="221"/>
      <c r="P67" s="221"/>
      <c r="Q67" s="221"/>
      <c r="R67" s="221"/>
      <c r="S67" s="221"/>
      <c r="T67" s="222"/>
      <c r="U67" s="221"/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137</v>
      </c>
      <c r="AF67" s="211">
        <v>0</v>
      </c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/>
      <c r="B68" s="218"/>
      <c r="C68" s="263" t="s">
        <v>196</v>
      </c>
      <c r="D68" s="223"/>
      <c r="E68" s="228">
        <v>-0.39</v>
      </c>
      <c r="F68" s="231"/>
      <c r="G68" s="231"/>
      <c r="H68" s="231"/>
      <c r="I68" s="231"/>
      <c r="J68" s="231"/>
      <c r="K68" s="231"/>
      <c r="L68" s="231"/>
      <c r="M68" s="231"/>
      <c r="N68" s="221"/>
      <c r="O68" s="221"/>
      <c r="P68" s="221"/>
      <c r="Q68" s="221"/>
      <c r="R68" s="221"/>
      <c r="S68" s="221"/>
      <c r="T68" s="222"/>
      <c r="U68" s="221"/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137</v>
      </c>
      <c r="AF68" s="211">
        <v>0</v>
      </c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>
        <v>17</v>
      </c>
      <c r="B69" s="218" t="s">
        <v>197</v>
      </c>
      <c r="C69" s="262" t="s">
        <v>198</v>
      </c>
      <c r="D69" s="220" t="s">
        <v>154</v>
      </c>
      <c r="E69" s="227">
        <v>10.531599999999999</v>
      </c>
      <c r="F69" s="230">
        <f>H69+J69</f>
        <v>0</v>
      </c>
      <c r="G69" s="231">
        <f>ROUND(E69*F69,2)</f>
        <v>0</v>
      </c>
      <c r="H69" s="231"/>
      <c r="I69" s="231">
        <f>ROUND(E69*H69,2)</f>
        <v>0</v>
      </c>
      <c r="J69" s="231"/>
      <c r="K69" s="231">
        <f>ROUND(E69*J69,2)</f>
        <v>0</v>
      </c>
      <c r="L69" s="231">
        <v>12</v>
      </c>
      <c r="M69" s="231">
        <f>G69*(1+L69/100)</f>
        <v>0</v>
      </c>
      <c r="N69" s="221">
        <v>0</v>
      </c>
      <c r="O69" s="221">
        <f>ROUND(E69*N69,5)</f>
        <v>0</v>
      </c>
      <c r="P69" s="221">
        <v>1.6379999999999999E-2</v>
      </c>
      <c r="Q69" s="221">
        <f>ROUND(E69*P69,5)</f>
        <v>0.17251</v>
      </c>
      <c r="R69" s="221"/>
      <c r="S69" s="221"/>
      <c r="T69" s="222">
        <v>0.12</v>
      </c>
      <c r="U69" s="221">
        <f>ROUND(E69*T69,2)</f>
        <v>1.26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135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/>
      <c r="B70" s="218"/>
      <c r="C70" s="263" t="s">
        <v>178</v>
      </c>
      <c r="D70" s="223"/>
      <c r="E70" s="228"/>
      <c r="F70" s="231"/>
      <c r="G70" s="231"/>
      <c r="H70" s="231"/>
      <c r="I70" s="231"/>
      <c r="J70" s="231"/>
      <c r="K70" s="231"/>
      <c r="L70" s="231"/>
      <c r="M70" s="231"/>
      <c r="N70" s="221"/>
      <c r="O70" s="221"/>
      <c r="P70" s="221"/>
      <c r="Q70" s="221"/>
      <c r="R70" s="221"/>
      <c r="S70" s="221"/>
      <c r="T70" s="222"/>
      <c r="U70" s="221"/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137</v>
      </c>
      <c r="AF70" s="211">
        <v>0</v>
      </c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/>
      <c r="B71" s="218"/>
      <c r="C71" s="263" t="s">
        <v>192</v>
      </c>
      <c r="D71" s="223"/>
      <c r="E71" s="228">
        <v>10.531599999999999</v>
      </c>
      <c r="F71" s="231"/>
      <c r="G71" s="231"/>
      <c r="H71" s="231"/>
      <c r="I71" s="231"/>
      <c r="J71" s="231"/>
      <c r="K71" s="231"/>
      <c r="L71" s="231"/>
      <c r="M71" s="231"/>
      <c r="N71" s="221"/>
      <c r="O71" s="221"/>
      <c r="P71" s="221"/>
      <c r="Q71" s="221"/>
      <c r="R71" s="221"/>
      <c r="S71" s="221"/>
      <c r="T71" s="222"/>
      <c r="U71" s="221"/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137</v>
      </c>
      <c r="AF71" s="211">
        <v>0</v>
      </c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18</v>
      </c>
      <c r="B72" s="218" t="s">
        <v>199</v>
      </c>
      <c r="C72" s="262" t="s">
        <v>200</v>
      </c>
      <c r="D72" s="220" t="s">
        <v>134</v>
      </c>
      <c r="E72" s="227">
        <v>0.1</v>
      </c>
      <c r="F72" s="230">
        <f>H72+J72</f>
        <v>0</v>
      </c>
      <c r="G72" s="231">
        <f>ROUND(E72*F72,2)</f>
        <v>0</v>
      </c>
      <c r="H72" s="231"/>
      <c r="I72" s="231">
        <f>ROUND(E72*H72,2)</f>
        <v>0</v>
      </c>
      <c r="J72" s="231"/>
      <c r="K72" s="231">
        <f>ROUND(E72*J72,2)</f>
        <v>0</v>
      </c>
      <c r="L72" s="231">
        <v>12</v>
      </c>
      <c r="M72" s="231">
        <f>G72*(1+L72/100)</f>
        <v>0</v>
      </c>
      <c r="N72" s="221">
        <v>0</v>
      </c>
      <c r="O72" s="221">
        <f>ROUND(E72*N72,5)</f>
        <v>0</v>
      </c>
      <c r="P72" s="221">
        <v>2.2000000000000002</v>
      </c>
      <c r="Q72" s="221">
        <f>ROUND(E72*P72,5)</f>
        <v>0.22</v>
      </c>
      <c r="R72" s="221"/>
      <c r="S72" s="221"/>
      <c r="T72" s="222">
        <v>12.56</v>
      </c>
      <c r="U72" s="221">
        <f>ROUND(E72*T72,2)</f>
        <v>1.26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135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2"/>
      <c r="B73" s="218"/>
      <c r="C73" s="263" t="s">
        <v>164</v>
      </c>
      <c r="D73" s="223"/>
      <c r="E73" s="228"/>
      <c r="F73" s="231"/>
      <c r="G73" s="231"/>
      <c r="H73" s="231"/>
      <c r="I73" s="231"/>
      <c r="J73" s="231"/>
      <c r="K73" s="231"/>
      <c r="L73" s="231"/>
      <c r="M73" s="231"/>
      <c r="N73" s="221"/>
      <c r="O73" s="221"/>
      <c r="P73" s="221"/>
      <c r="Q73" s="221"/>
      <c r="R73" s="221"/>
      <c r="S73" s="221"/>
      <c r="T73" s="222"/>
      <c r="U73" s="221"/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137</v>
      </c>
      <c r="AF73" s="211">
        <v>0</v>
      </c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/>
      <c r="B74" s="218"/>
      <c r="C74" s="263" t="s">
        <v>165</v>
      </c>
      <c r="D74" s="223"/>
      <c r="E74" s="228">
        <v>0.1</v>
      </c>
      <c r="F74" s="231"/>
      <c r="G74" s="231"/>
      <c r="H74" s="231"/>
      <c r="I74" s="231"/>
      <c r="J74" s="231"/>
      <c r="K74" s="231"/>
      <c r="L74" s="231"/>
      <c r="M74" s="231"/>
      <c r="N74" s="221"/>
      <c r="O74" s="221"/>
      <c r="P74" s="221"/>
      <c r="Q74" s="221"/>
      <c r="R74" s="221"/>
      <c r="S74" s="221"/>
      <c r="T74" s="222"/>
      <c r="U74" s="221"/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137</v>
      </c>
      <c r="AF74" s="211">
        <v>0</v>
      </c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>
        <v>19</v>
      </c>
      <c r="B75" s="218" t="s">
        <v>201</v>
      </c>
      <c r="C75" s="262" t="s">
        <v>202</v>
      </c>
      <c r="D75" s="220" t="s">
        <v>203</v>
      </c>
      <c r="E75" s="227">
        <v>1.1499999999999999</v>
      </c>
      <c r="F75" s="230">
        <f>H75+J75</f>
        <v>0</v>
      </c>
      <c r="G75" s="231">
        <f>ROUND(E75*F75,2)</f>
        <v>0</v>
      </c>
      <c r="H75" s="231"/>
      <c r="I75" s="231">
        <f>ROUND(E75*H75,2)</f>
        <v>0</v>
      </c>
      <c r="J75" s="231"/>
      <c r="K75" s="231">
        <f>ROUND(E75*J75,2)</f>
        <v>0</v>
      </c>
      <c r="L75" s="231">
        <v>12</v>
      </c>
      <c r="M75" s="231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0.94199999999999995</v>
      </c>
      <c r="U75" s="221">
        <f>ROUND(E75*T75,2)</f>
        <v>1.08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135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>
        <v>20</v>
      </c>
      <c r="B76" s="218" t="s">
        <v>204</v>
      </c>
      <c r="C76" s="262" t="s">
        <v>205</v>
      </c>
      <c r="D76" s="220" t="s">
        <v>203</v>
      </c>
      <c r="E76" s="227">
        <v>11.5</v>
      </c>
      <c r="F76" s="230">
        <f>H76+J76</f>
        <v>0</v>
      </c>
      <c r="G76" s="231">
        <f>ROUND(E76*F76,2)</f>
        <v>0</v>
      </c>
      <c r="H76" s="231"/>
      <c r="I76" s="231">
        <f>ROUND(E76*H76,2)</f>
        <v>0</v>
      </c>
      <c r="J76" s="231"/>
      <c r="K76" s="231">
        <f>ROUND(E76*J76,2)</f>
        <v>0</v>
      </c>
      <c r="L76" s="231">
        <v>12</v>
      </c>
      <c r="M76" s="231">
        <f>G76*(1+L76/100)</f>
        <v>0</v>
      </c>
      <c r="N76" s="221">
        <v>0</v>
      </c>
      <c r="O76" s="221">
        <f>ROUND(E76*N76,5)</f>
        <v>0</v>
      </c>
      <c r="P76" s="221">
        <v>0</v>
      </c>
      <c r="Q76" s="221">
        <f>ROUND(E76*P76,5)</f>
        <v>0</v>
      </c>
      <c r="R76" s="221"/>
      <c r="S76" s="221"/>
      <c r="T76" s="222">
        <v>0.105</v>
      </c>
      <c r="U76" s="221">
        <f>ROUND(E76*T76,2)</f>
        <v>1.21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135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>
        <v>21</v>
      </c>
      <c r="B77" s="218" t="s">
        <v>172</v>
      </c>
      <c r="C77" s="262" t="s">
        <v>206</v>
      </c>
      <c r="D77" s="220" t="s">
        <v>207</v>
      </c>
      <c r="E77" s="227">
        <v>1</v>
      </c>
      <c r="F77" s="230">
        <f>H77+J77</f>
        <v>0</v>
      </c>
      <c r="G77" s="231">
        <f>ROUND(E77*F77,2)</f>
        <v>0</v>
      </c>
      <c r="H77" s="231"/>
      <c r="I77" s="231">
        <f>ROUND(E77*H77,2)</f>
        <v>0</v>
      </c>
      <c r="J77" s="231"/>
      <c r="K77" s="231">
        <f>ROUND(E77*J77,2)</f>
        <v>0</v>
      </c>
      <c r="L77" s="231">
        <v>12</v>
      </c>
      <c r="M77" s="231">
        <f>G77*(1+L77/100)</f>
        <v>0</v>
      </c>
      <c r="N77" s="221">
        <v>0</v>
      </c>
      <c r="O77" s="221">
        <f>ROUND(E77*N77,5)</f>
        <v>0</v>
      </c>
      <c r="P77" s="221">
        <v>0</v>
      </c>
      <c r="Q77" s="221">
        <f>ROUND(E77*P77,5)</f>
        <v>0</v>
      </c>
      <c r="R77" s="221"/>
      <c r="S77" s="221"/>
      <c r="T77" s="222">
        <v>0</v>
      </c>
      <c r="U77" s="221">
        <f>ROUND(E77*T77,2)</f>
        <v>0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135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x14ac:dyDescent="0.2">
      <c r="A78" s="213" t="s">
        <v>130</v>
      </c>
      <c r="B78" s="219" t="s">
        <v>73</v>
      </c>
      <c r="C78" s="264" t="s">
        <v>74</v>
      </c>
      <c r="D78" s="224"/>
      <c r="E78" s="229"/>
      <c r="F78" s="232"/>
      <c r="G78" s="232">
        <f>SUMIF(AE79:AE81,"&lt;&gt;NOR",G79:G81)</f>
        <v>0</v>
      </c>
      <c r="H78" s="232"/>
      <c r="I78" s="232">
        <f>SUM(I79:I81)</f>
        <v>0</v>
      </c>
      <c r="J78" s="232"/>
      <c r="K78" s="232">
        <f>SUM(K79:K81)</f>
        <v>0</v>
      </c>
      <c r="L78" s="232"/>
      <c r="M78" s="232">
        <f>SUM(M79:M81)</f>
        <v>0</v>
      </c>
      <c r="N78" s="225"/>
      <c r="O78" s="225">
        <f>SUM(O79:O81)</f>
        <v>1.82E-3</v>
      </c>
      <c r="P78" s="225"/>
      <c r="Q78" s="225">
        <f>SUM(Q79:Q81)</f>
        <v>4.0189999999999997E-2</v>
      </c>
      <c r="R78" s="225"/>
      <c r="S78" s="225"/>
      <c r="T78" s="226"/>
      <c r="U78" s="225">
        <f>SUM(U79:U81)</f>
        <v>3.68</v>
      </c>
      <c r="AE78" t="s">
        <v>131</v>
      </c>
    </row>
    <row r="79" spans="1:60" outlineLevel="1" x14ac:dyDescent="0.2">
      <c r="A79" s="212">
        <v>22</v>
      </c>
      <c r="B79" s="218" t="s">
        <v>208</v>
      </c>
      <c r="C79" s="262" t="s">
        <v>209</v>
      </c>
      <c r="D79" s="220" t="s">
        <v>210</v>
      </c>
      <c r="E79" s="227">
        <v>0.8</v>
      </c>
      <c r="F79" s="230">
        <f>H79+J79</f>
        <v>0</v>
      </c>
      <c r="G79" s="231">
        <f>ROUND(E79*F79,2)</f>
        <v>0</v>
      </c>
      <c r="H79" s="231"/>
      <c r="I79" s="231">
        <f>ROUND(E79*H79,2)</f>
        <v>0</v>
      </c>
      <c r="J79" s="231"/>
      <c r="K79" s="231">
        <f>ROUND(E79*J79,2)</f>
        <v>0</v>
      </c>
      <c r="L79" s="231">
        <v>12</v>
      </c>
      <c r="M79" s="231">
        <f>G79*(1+L79/100)</f>
        <v>0</v>
      </c>
      <c r="N79" s="221">
        <v>2.2799999999999999E-3</v>
      </c>
      <c r="O79" s="221">
        <f>ROUND(E79*N79,5)</f>
        <v>1.82E-3</v>
      </c>
      <c r="P79" s="221">
        <v>5.024E-2</v>
      </c>
      <c r="Q79" s="221">
        <f>ROUND(E79*P79,5)</f>
        <v>4.0189999999999997E-2</v>
      </c>
      <c r="R79" s="221"/>
      <c r="S79" s="221"/>
      <c r="T79" s="222">
        <v>4.5999999999999996</v>
      </c>
      <c r="U79" s="221">
        <f>ROUND(E79*T79,2)</f>
        <v>3.68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135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12"/>
      <c r="B80" s="218"/>
      <c r="C80" s="263" t="s">
        <v>348</v>
      </c>
      <c r="D80" s="223"/>
      <c r="E80" s="228"/>
      <c r="F80" s="231"/>
      <c r="G80" s="231"/>
      <c r="H80" s="231"/>
      <c r="I80" s="231"/>
      <c r="J80" s="231"/>
      <c r="K80" s="231"/>
      <c r="L80" s="231"/>
      <c r="M80" s="231"/>
      <c r="N80" s="221"/>
      <c r="O80" s="221"/>
      <c r="P80" s="221"/>
      <c r="Q80" s="221"/>
      <c r="R80" s="221"/>
      <c r="S80" s="221"/>
      <c r="T80" s="222"/>
      <c r="U80" s="221"/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137</v>
      </c>
      <c r="AF80" s="211">
        <v>0</v>
      </c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/>
      <c r="B81" s="218"/>
      <c r="C81" s="263" t="s">
        <v>211</v>
      </c>
      <c r="D81" s="223"/>
      <c r="E81" s="228">
        <v>0.8</v>
      </c>
      <c r="F81" s="231"/>
      <c r="G81" s="231"/>
      <c r="H81" s="231"/>
      <c r="I81" s="231"/>
      <c r="J81" s="231"/>
      <c r="K81" s="231"/>
      <c r="L81" s="231"/>
      <c r="M81" s="231"/>
      <c r="N81" s="221"/>
      <c r="O81" s="221"/>
      <c r="P81" s="221"/>
      <c r="Q81" s="221"/>
      <c r="R81" s="221"/>
      <c r="S81" s="221"/>
      <c r="T81" s="222"/>
      <c r="U81" s="221"/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137</v>
      </c>
      <c r="AF81" s="211">
        <v>0</v>
      </c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x14ac:dyDescent="0.2">
      <c r="A82" s="213" t="s">
        <v>130</v>
      </c>
      <c r="B82" s="219" t="s">
        <v>75</v>
      </c>
      <c r="C82" s="264" t="s">
        <v>76</v>
      </c>
      <c r="D82" s="224"/>
      <c r="E82" s="229"/>
      <c r="F82" s="232"/>
      <c r="G82" s="232">
        <f>SUMIF(AE83:AE83,"&lt;&gt;NOR",G83:G83)</f>
        <v>0</v>
      </c>
      <c r="H82" s="232"/>
      <c r="I82" s="232">
        <f>SUM(I83:I83)</f>
        <v>0</v>
      </c>
      <c r="J82" s="232"/>
      <c r="K82" s="232">
        <f>SUM(K83:K83)</f>
        <v>0</v>
      </c>
      <c r="L82" s="232"/>
      <c r="M82" s="232">
        <f>SUM(M83:M83)</f>
        <v>0</v>
      </c>
      <c r="N82" s="225"/>
      <c r="O82" s="225">
        <f>SUM(O83:O83)</f>
        <v>0</v>
      </c>
      <c r="P82" s="225"/>
      <c r="Q82" s="225">
        <f>SUM(Q83:Q83)</f>
        <v>0</v>
      </c>
      <c r="R82" s="225"/>
      <c r="S82" s="225"/>
      <c r="T82" s="226"/>
      <c r="U82" s="225">
        <f>SUM(U83:U83)</f>
        <v>12.49</v>
      </c>
      <c r="AE82" t="s">
        <v>131</v>
      </c>
    </row>
    <row r="83" spans="1:60" outlineLevel="1" x14ac:dyDescent="0.2">
      <c r="A83" s="212">
        <v>23</v>
      </c>
      <c r="B83" s="218" t="s">
        <v>212</v>
      </c>
      <c r="C83" s="262" t="s">
        <v>213</v>
      </c>
      <c r="D83" s="220" t="s">
        <v>203</v>
      </c>
      <c r="E83" s="227">
        <v>6.6</v>
      </c>
      <c r="F83" s="230">
        <f>H83+J83</f>
        <v>0</v>
      </c>
      <c r="G83" s="231">
        <f>ROUND(E83*F83,2)</f>
        <v>0</v>
      </c>
      <c r="H83" s="231"/>
      <c r="I83" s="231">
        <f>ROUND(E83*H83,2)</f>
        <v>0</v>
      </c>
      <c r="J83" s="231"/>
      <c r="K83" s="231">
        <f>ROUND(E83*J83,2)</f>
        <v>0</v>
      </c>
      <c r="L83" s="231">
        <v>12</v>
      </c>
      <c r="M83" s="231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1.8919999999999999</v>
      </c>
      <c r="U83" s="221">
        <f>ROUND(E83*T83,2)</f>
        <v>12.49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135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">
      <c r="A84" s="213" t="s">
        <v>130</v>
      </c>
      <c r="B84" s="219" t="s">
        <v>77</v>
      </c>
      <c r="C84" s="264" t="s">
        <v>78</v>
      </c>
      <c r="D84" s="224"/>
      <c r="E84" s="229"/>
      <c r="F84" s="232"/>
      <c r="G84" s="232">
        <f>SUMIF(AE85:AE89,"&lt;&gt;NOR",G85:G89)</f>
        <v>0</v>
      </c>
      <c r="H84" s="232"/>
      <c r="I84" s="232">
        <f>SUM(I85:I89)</f>
        <v>0</v>
      </c>
      <c r="J84" s="232"/>
      <c r="K84" s="232">
        <f>SUM(K85:K89)</f>
        <v>0</v>
      </c>
      <c r="L84" s="232"/>
      <c r="M84" s="232">
        <f>SUM(M85:M89)</f>
        <v>0</v>
      </c>
      <c r="N84" s="225"/>
      <c r="O84" s="225">
        <f>SUM(O85:O89)</f>
        <v>1.9089999999999999E-2</v>
      </c>
      <c r="P84" s="225"/>
      <c r="Q84" s="225">
        <f>SUM(Q85:Q89)</f>
        <v>0</v>
      </c>
      <c r="R84" s="225"/>
      <c r="S84" s="225"/>
      <c r="T84" s="226"/>
      <c r="U84" s="225">
        <f>SUM(U85:U89)</f>
        <v>2.9</v>
      </c>
      <c r="AE84" t="s">
        <v>131</v>
      </c>
    </row>
    <row r="85" spans="1:60" ht="22.5" outlineLevel="1" x14ac:dyDescent="0.2">
      <c r="A85" s="212">
        <v>24</v>
      </c>
      <c r="B85" s="218" t="s">
        <v>214</v>
      </c>
      <c r="C85" s="262" t="s">
        <v>215</v>
      </c>
      <c r="D85" s="220" t="s">
        <v>154</v>
      </c>
      <c r="E85" s="227">
        <v>12.08</v>
      </c>
      <c r="F85" s="230">
        <f>H85+J85</f>
        <v>0</v>
      </c>
      <c r="G85" s="231">
        <f>ROUND(E85*F85,2)</f>
        <v>0</v>
      </c>
      <c r="H85" s="231"/>
      <c r="I85" s="231">
        <f>ROUND(E85*H85,2)</f>
        <v>0</v>
      </c>
      <c r="J85" s="231"/>
      <c r="K85" s="231">
        <f>ROUND(E85*J85,2)</f>
        <v>0</v>
      </c>
      <c r="L85" s="231">
        <v>12</v>
      </c>
      <c r="M85" s="231">
        <f>G85*(1+L85/100)</f>
        <v>0</v>
      </c>
      <c r="N85" s="221">
        <v>1.58E-3</v>
      </c>
      <c r="O85" s="221">
        <f>ROUND(E85*N85,5)</f>
        <v>1.9089999999999999E-2</v>
      </c>
      <c r="P85" s="221">
        <v>0</v>
      </c>
      <c r="Q85" s="221">
        <f>ROUND(E85*P85,5)</f>
        <v>0</v>
      </c>
      <c r="R85" s="221"/>
      <c r="S85" s="221"/>
      <c r="T85" s="222">
        <v>0.24</v>
      </c>
      <c r="U85" s="221">
        <f>ROUND(E85*T85,2)</f>
        <v>2.9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135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2"/>
      <c r="B86" s="218"/>
      <c r="C86" s="263" t="s">
        <v>216</v>
      </c>
      <c r="D86" s="223"/>
      <c r="E86" s="228">
        <v>7.34</v>
      </c>
      <c r="F86" s="231"/>
      <c r="G86" s="231"/>
      <c r="H86" s="231"/>
      <c r="I86" s="231"/>
      <c r="J86" s="231"/>
      <c r="K86" s="231"/>
      <c r="L86" s="231"/>
      <c r="M86" s="231"/>
      <c r="N86" s="221"/>
      <c r="O86" s="221"/>
      <c r="P86" s="221"/>
      <c r="Q86" s="221"/>
      <c r="R86" s="221"/>
      <c r="S86" s="221"/>
      <c r="T86" s="222"/>
      <c r="U86" s="221"/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137</v>
      </c>
      <c r="AF86" s="211">
        <v>0</v>
      </c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/>
      <c r="B87" s="218"/>
      <c r="C87" s="263" t="s">
        <v>217</v>
      </c>
      <c r="D87" s="223"/>
      <c r="E87" s="228">
        <v>4.74</v>
      </c>
      <c r="F87" s="231"/>
      <c r="G87" s="231"/>
      <c r="H87" s="231"/>
      <c r="I87" s="231"/>
      <c r="J87" s="231"/>
      <c r="K87" s="231"/>
      <c r="L87" s="231"/>
      <c r="M87" s="231"/>
      <c r="N87" s="221"/>
      <c r="O87" s="221"/>
      <c r="P87" s="221"/>
      <c r="Q87" s="221"/>
      <c r="R87" s="221"/>
      <c r="S87" s="221"/>
      <c r="T87" s="222"/>
      <c r="U87" s="221"/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137</v>
      </c>
      <c r="AF87" s="211">
        <v>0</v>
      </c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>
        <v>25</v>
      </c>
      <c r="B88" s="218" t="s">
        <v>218</v>
      </c>
      <c r="C88" s="262" t="s">
        <v>219</v>
      </c>
      <c r="D88" s="220" t="s">
        <v>0</v>
      </c>
      <c r="E88" s="273"/>
      <c r="F88" s="230">
        <f>H88+J88</f>
        <v>0</v>
      </c>
      <c r="G88" s="231">
        <f>ROUND(E88*F88,2)</f>
        <v>0</v>
      </c>
      <c r="H88" s="231"/>
      <c r="I88" s="231">
        <f>ROUND(E88*H88,2)</f>
        <v>0</v>
      </c>
      <c r="J88" s="231"/>
      <c r="K88" s="231">
        <f>ROUND(E88*J88,2)</f>
        <v>0</v>
      </c>
      <c r="L88" s="231">
        <v>12</v>
      </c>
      <c r="M88" s="231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135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/>
      <c r="B89" s="218"/>
      <c r="C89" s="263"/>
      <c r="D89" s="223"/>
      <c r="E89" s="228"/>
      <c r="F89" s="231"/>
      <c r="G89" s="231"/>
      <c r="H89" s="231"/>
      <c r="I89" s="231"/>
      <c r="J89" s="231"/>
      <c r="K89" s="231"/>
      <c r="L89" s="231"/>
      <c r="M89" s="231"/>
      <c r="N89" s="221"/>
      <c r="O89" s="221"/>
      <c r="P89" s="221"/>
      <c r="Q89" s="221"/>
      <c r="R89" s="221"/>
      <c r="S89" s="221"/>
      <c r="T89" s="222"/>
      <c r="U89" s="221"/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137</v>
      </c>
      <c r="AF89" s="211">
        <v>0</v>
      </c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x14ac:dyDescent="0.2">
      <c r="A90" s="213" t="s">
        <v>130</v>
      </c>
      <c r="B90" s="219" t="s">
        <v>79</v>
      </c>
      <c r="C90" s="264" t="s">
        <v>80</v>
      </c>
      <c r="D90" s="224"/>
      <c r="E90" s="229"/>
      <c r="F90" s="232"/>
      <c r="G90" s="232">
        <f>SUMIF(AE91:AE92,"&lt;&gt;NOR",G91:G92)</f>
        <v>0</v>
      </c>
      <c r="H90" s="232"/>
      <c r="I90" s="232">
        <f>SUM(I91:I92)</f>
        <v>0</v>
      </c>
      <c r="J90" s="232"/>
      <c r="K90" s="232">
        <f>SUM(K91:K92)</f>
        <v>0</v>
      </c>
      <c r="L90" s="232"/>
      <c r="M90" s="232">
        <f>SUM(M91:M92)</f>
        <v>0</v>
      </c>
      <c r="N90" s="225"/>
      <c r="O90" s="225">
        <f>SUM(O91:O92)</f>
        <v>0</v>
      </c>
      <c r="P90" s="225"/>
      <c r="Q90" s="225">
        <f>SUM(Q91:Q92)</f>
        <v>0</v>
      </c>
      <c r="R90" s="225"/>
      <c r="S90" s="225"/>
      <c r="T90" s="226"/>
      <c r="U90" s="225">
        <f>SUM(U91:U92)</f>
        <v>0</v>
      </c>
      <c r="AE90" t="s">
        <v>131</v>
      </c>
    </row>
    <row r="91" spans="1:60" outlineLevel="1" x14ac:dyDescent="0.2">
      <c r="A91" s="212">
        <v>26</v>
      </c>
      <c r="B91" s="218" t="s">
        <v>172</v>
      </c>
      <c r="C91" s="262" t="s">
        <v>220</v>
      </c>
      <c r="D91" s="220" t="s">
        <v>161</v>
      </c>
      <c r="E91" s="227">
        <v>1</v>
      </c>
      <c r="F91" s="230">
        <f>H91+J91</f>
        <v>0</v>
      </c>
      <c r="G91" s="231">
        <f>ROUND(E91*F91,2)</f>
        <v>0</v>
      </c>
      <c r="H91" s="231"/>
      <c r="I91" s="231">
        <f>ROUND(E91*H91,2)</f>
        <v>0</v>
      </c>
      <c r="J91" s="231"/>
      <c r="K91" s="231">
        <f>ROUND(E91*J91,2)</f>
        <v>0</v>
      </c>
      <c r="L91" s="231">
        <v>12</v>
      </c>
      <c r="M91" s="231">
        <f>G91*(1+L91/100)</f>
        <v>0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135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>
        <v>27</v>
      </c>
      <c r="B92" s="218" t="s">
        <v>221</v>
      </c>
      <c r="C92" s="262" t="s">
        <v>222</v>
      </c>
      <c r="D92" s="220" t="s">
        <v>161</v>
      </c>
      <c r="E92" s="227">
        <v>1</v>
      </c>
      <c r="F92" s="230">
        <f>H92+J92</f>
        <v>0</v>
      </c>
      <c r="G92" s="231">
        <f>ROUND(E92*F92,2)</f>
        <v>0</v>
      </c>
      <c r="H92" s="231"/>
      <c r="I92" s="231">
        <f>ROUND(E92*H92,2)</f>
        <v>0</v>
      </c>
      <c r="J92" s="231"/>
      <c r="K92" s="231">
        <f>ROUND(E92*J92,2)</f>
        <v>0</v>
      </c>
      <c r="L92" s="231">
        <v>12</v>
      </c>
      <c r="M92" s="231">
        <f>G92*(1+L92/100)</f>
        <v>0</v>
      </c>
      <c r="N92" s="221">
        <v>0</v>
      </c>
      <c r="O92" s="221">
        <f>ROUND(E92*N92,5)</f>
        <v>0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135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x14ac:dyDescent="0.2">
      <c r="A93" s="213" t="s">
        <v>130</v>
      </c>
      <c r="B93" s="219" t="s">
        <v>81</v>
      </c>
      <c r="C93" s="264" t="s">
        <v>82</v>
      </c>
      <c r="D93" s="224"/>
      <c r="E93" s="229"/>
      <c r="F93" s="232"/>
      <c r="G93" s="232">
        <f>SUMIF(AE94:AE101,"&lt;&gt;NOR",G94:G101)</f>
        <v>0</v>
      </c>
      <c r="H93" s="232"/>
      <c r="I93" s="232">
        <f>SUM(I94:I101)</f>
        <v>0</v>
      </c>
      <c r="J93" s="232"/>
      <c r="K93" s="232">
        <f>SUM(K94:K101)</f>
        <v>0</v>
      </c>
      <c r="L93" s="232"/>
      <c r="M93" s="232">
        <f>SUM(M94:M101)</f>
        <v>0</v>
      </c>
      <c r="N93" s="225"/>
      <c r="O93" s="225">
        <f>SUM(O94:O101)</f>
        <v>3.814E-2</v>
      </c>
      <c r="P93" s="225"/>
      <c r="Q93" s="225">
        <f>SUM(Q94:Q101)</f>
        <v>0</v>
      </c>
      <c r="R93" s="225"/>
      <c r="S93" s="225"/>
      <c r="T93" s="226"/>
      <c r="U93" s="225">
        <f>SUM(U94:U101)</f>
        <v>12.73</v>
      </c>
      <c r="AE93" t="s">
        <v>131</v>
      </c>
    </row>
    <row r="94" spans="1:60" outlineLevel="1" x14ac:dyDescent="0.2">
      <c r="A94" s="212">
        <v>28</v>
      </c>
      <c r="B94" s="218" t="s">
        <v>172</v>
      </c>
      <c r="C94" s="262" t="s">
        <v>223</v>
      </c>
      <c r="D94" s="220" t="s">
        <v>161</v>
      </c>
      <c r="E94" s="227">
        <v>1</v>
      </c>
      <c r="F94" s="230">
        <f>H94+J94</f>
        <v>0</v>
      </c>
      <c r="G94" s="231">
        <f>ROUND(E94*F94,2)</f>
        <v>0</v>
      </c>
      <c r="H94" s="231"/>
      <c r="I94" s="231">
        <f>ROUND(E94*H94,2)</f>
        <v>0</v>
      </c>
      <c r="J94" s="231"/>
      <c r="K94" s="231">
        <f>ROUND(E94*J94,2)</f>
        <v>0</v>
      </c>
      <c r="L94" s="231">
        <v>12</v>
      </c>
      <c r="M94" s="231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0</v>
      </c>
      <c r="U94" s="221">
        <f>ROUND(E94*T94,2)</f>
        <v>0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135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>
        <v>29</v>
      </c>
      <c r="B95" s="218" t="s">
        <v>224</v>
      </c>
      <c r="C95" s="262" t="s">
        <v>225</v>
      </c>
      <c r="D95" s="220" t="s">
        <v>210</v>
      </c>
      <c r="E95" s="227">
        <v>13.5</v>
      </c>
      <c r="F95" s="230">
        <f>H95+J95</f>
        <v>0</v>
      </c>
      <c r="G95" s="231">
        <f>ROUND(E95*F95,2)</f>
        <v>0</v>
      </c>
      <c r="H95" s="231"/>
      <c r="I95" s="231">
        <f>ROUND(E95*H95,2)</f>
        <v>0</v>
      </c>
      <c r="J95" s="231"/>
      <c r="K95" s="231">
        <f>ROUND(E95*J95,2)</f>
        <v>0</v>
      </c>
      <c r="L95" s="231">
        <v>12</v>
      </c>
      <c r="M95" s="231">
        <f>G95*(1+L95/100)</f>
        <v>0</v>
      </c>
      <c r="N95" s="221">
        <v>2.5200000000000001E-3</v>
      </c>
      <c r="O95" s="221">
        <f>ROUND(E95*N95,5)</f>
        <v>3.4020000000000002E-2</v>
      </c>
      <c r="P95" s="221">
        <v>0</v>
      </c>
      <c r="Q95" s="221">
        <f>ROUND(E95*P95,5)</f>
        <v>0</v>
      </c>
      <c r="R95" s="221"/>
      <c r="S95" s="221"/>
      <c r="T95" s="222">
        <v>0.8</v>
      </c>
      <c r="U95" s="221">
        <f>ROUND(E95*T95,2)</f>
        <v>10.8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135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/>
      <c r="B96" s="218"/>
      <c r="C96" s="263" t="s">
        <v>226</v>
      </c>
      <c r="D96" s="223"/>
      <c r="E96" s="228">
        <v>13.5</v>
      </c>
      <c r="F96" s="231"/>
      <c r="G96" s="231"/>
      <c r="H96" s="231"/>
      <c r="I96" s="231"/>
      <c r="J96" s="231"/>
      <c r="K96" s="231"/>
      <c r="L96" s="231"/>
      <c r="M96" s="231"/>
      <c r="N96" s="221"/>
      <c r="O96" s="221"/>
      <c r="P96" s="221"/>
      <c r="Q96" s="221"/>
      <c r="R96" s="221"/>
      <c r="S96" s="221"/>
      <c r="T96" s="222"/>
      <c r="U96" s="221"/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137</v>
      </c>
      <c r="AF96" s="211">
        <v>0</v>
      </c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">
      <c r="A97" s="212">
        <v>30</v>
      </c>
      <c r="B97" s="218" t="s">
        <v>227</v>
      </c>
      <c r="C97" s="262" t="s">
        <v>228</v>
      </c>
      <c r="D97" s="220" t="s">
        <v>210</v>
      </c>
      <c r="E97" s="227">
        <v>2</v>
      </c>
      <c r="F97" s="230">
        <f>H97+J97</f>
        <v>0</v>
      </c>
      <c r="G97" s="231">
        <f>ROUND(E97*F97,2)</f>
        <v>0</v>
      </c>
      <c r="H97" s="231"/>
      <c r="I97" s="231">
        <f>ROUND(E97*H97,2)</f>
        <v>0</v>
      </c>
      <c r="J97" s="231"/>
      <c r="K97" s="231">
        <f>ROUND(E97*J97,2)</f>
        <v>0</v>
      </c>
      <c r="L97" s="231">
        <v>12</v>
      </c>
      <c r="M97" s="231">
        <f>G97*(1+L97/100)</f>
        <v>0</v>
      </c>
      <c r="N97" s="221">
        <v>1.98E-3</v>
      </c>
      <c r="O97" s="221">
        <f>ROUND(E97*N97,5)</f>
        <v>3.96E-3</v>
      </c>
      <c r="P97" s="221">
        <v>0</v>
      </c>
      <c r="Q97" s="221">
        <f>ROUND(E97*P97,5)</f>
        <v>0</v>
      </c>
      <c r="R97" s="221"/>
      <c r="S97" s="221"/>
      <c r="T97" s="222">
        <v>0.73899999999999999</v>
      </c>
      <c r="U97" s="221">
        <f>ROUND(E97*T97,2)</f>
        <v>1.48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135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2"/>
      <c r="B98" s="218"/>
      <c r="C98" s="263" t="s">
        <v>229</v>
      </c>
      <c r="D98" s="223"/>
      <c r="E98" s="228">
        <v>2</v>
      </c>
      <c r="F98" s="231"/>
      <c r="G98" s="231"/>
      <c r="H98" s="231"/>
      <c r="I98" s="231"/>
      <c r="J98" s="231"/>
      <c r="K98" s="231"/>
      <c r="L98" s="231"/>
      <c r="M98" s="231"/>
      <c r="N98" s="221"/>
      <c r="O98" s="221"/>
      <c r="P98" s="221"/>
      <c r="Q98" s="221"/>
      <c r="R98" s="221"/>
      <c r="S98" s="221"/>
      <c r="T98" s="222"/>
      <c r="U98" s="221"/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137</v>
      </c>
      <c r="AF98" s="211">
        <v>0</v>
      </c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>
        <v>31</v>
      </c>
      <c r="B99" s="218" t="s">
        <v>230</v>
      </c>
      <c r="C99" s="262" t="s">
        <v>231</v>
      </c>
      <c r="D99" s="220" t="s">
        <v>210</v>
      </c>
      <c r="E99" s="227">
        <v>1</v>
      </c>
      <c r="F99" s="230">
        <f>H99+J99</f>
        <v>0</v>
      </c>
      <c r="G99" s="231">
        <f>ROUND(E99*F99,2)</f>
        <v>0</v>
      </c>
      <c r="H99" s="231"/>
      <c r="I99" s="231">
        <f>ROUND(E99*H99,2)</f>
        <v>0</v>
      </c>
      <c r="J99" s="231"/>
      <c r="K99" s="231">
        <f>ROUND(E99*J99,2)</f>
        <v>0</v>
      </c>
      <c r="L99" s="231">
        <v>12</v>
      </c>
      <c r="M99" s="231">
        <f>G99*(1+L99/100)</f>
        <v>0</v>
      </c>
      <c r="N99" s="221">
        <v>1.6000000000000001E-4</v>
      </c>
      <c r="O99" s="221">
        <f>ROUND(E99*N99,5)</f>
        <v>1.6000000000000001E-4</v>
      </c>
      <c r="P99" s="221">
        <v>0</v>
      </c>
      <c r="Q99" s="221">
        <f>ROUND(E99*P99,5)</f>
        <v>0</v>
      </c>
      <c r="R99" s="221"/>
      <c r="S99" s="221"/>
      <c r="T99" s="222">
        <v>0.45200000000000001</v>
      </c>
      <c r="U99" s="221">
        <f>ROUND(E99*T99,2)</f>
        <v>0.45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135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/>
      <c r="B100" s="218"/>
      <c r="C100" s="263" t="s">
        <v>232</v>
      </c>
      <c r="D100" s="223"/>
      <c r="E100" s="228"/>
      <c r="F100" s="231"/>
      <c r="G100" s="231"/>
      <c r="H100" s="231"/>
      <c r="I100" s="231"/>
      <c r="J100" s="231"/>
      <c r="K100" s="231"/>
      <c r="L100" s="231"/>
      <c r="M100" s="231"/>
      <c r="N100" s="221"/>
      <c r="O100" s="221"/>
      <c r="P100" s="221"/>
      <c r="Q100" s="221"/>
      <c r="R100" s="221"/>
      <c r="S100" s="221"/>
      <c r="T100" s="222"/>
      <c r="U100" s="221"/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137</v>
      </c>
      <c r="AF100" s="211">
        <v>0</v>
      </c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">
      <c r="A101" s="212"/>
      <c r="B101" s="218"/>
      <c r="C101" s="263" t="s">
        <v>59</v>
      </c>
      <c r="D101" s="223"/>
      <c r="E101" s="228">
        <v>1</v>
      </c>
      <c r="F101" s="231"/>
      <c r="G101" s="231"/>
      <c r="H101" s="231"/>
      <c r="I101" s="231"/>
      <c r="J101" s="231"/>
      <c r="K101" s="231"/>
      <c r="L101" s="231"/>
      <c r="M101" s="231"/>
      <c r="N101" s="221"/>
      <c r="O101" s="221"/>
      <c r="P101" s="221"/>
      <c r="Q101" s="221"/>
      <c r="R101" s="221"/>
      <c r="S101" s="221"/>
      <c r="T101" s="222"/>
      <c r="U101" s="221"/>
      <c r="V101" s="211"/>
      <c r="W101" s="211"/>
      <c r="X101" s="211"/>
      <c r="Y101" s="211"/>
      <c r="Z101" s="211"/>
      <c r="AA101" s="211"/>
      <c r="AB101" s="211"/>
      <c r="AC101" s="211"/>
      <c r="AD101" s="211"/>
      <c r="AE101" s="211" t="s">
        <v>137</v>
      </c>
      <c r="AF101" s="211">
        <v>0</v>
      </c>
      <c r="AG101" s="211"/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x14ac:dyDescent="0.2">
      <c r="A102" s="213" t="s">
        <v>130</v>
      </c>
      <c r="B102" s="219" t="s">
        <v>83</v>
      </c>
      <c r="C102" s="264" t="s">
        <v>84</v>
      </c>
      <c r="D102" s="224"/>
      <c r="E102" s="229"/>
      <c r="F102" s="232"/>
      <c r="G102" s="232">
        <f>SUMIF(AE103:AE104,"&lt;&gt;NOR",G103:G104)</f>
        <v>0</v>
      </c>
      <c r="H102" s="232"/>
      <c r="I102" s="232">
        <f>SUM(I103:I104)</f>
        <v>0</v>
      </c>
      <c r="J102" s="232"/>
      <c r="K102" s="232">
        <f>SUM(K103:K104)</f>
        <v>0</v>
      </c>
      <c r="L102" s="232"/>
      <c r="M102" s="232">
        <f>SUM(M103:M104)</f>
        <v>0</v>
      </c>
      <c r="N102" s="225"/>
      <c r="O102" s="225">
        <f>SUM(O103:O104)</f>
        <v>0</v>
      </c>
      <c r="P102" s="225"/>
      <c r="Q102" s="225">
        <f>SUM(Q103:Q104)</f>
        <v>0</v>
      </c>
      <c r="R102" s="225"/>
      <c r="S102" s="225"/>
      <c r="T102" s="226"/>
      <c r="U102" s="225">
        <f>SUM(U103:U104)</f>
        <v>0</v>
      </c>
      <c r="AE102" t="s">
        <v>131</v>
      </c>
    </row>
    <row r="103" spans="1:60" outlineLevel="1" x14ac:dyDescent="0.2">
      <c r="A103" s="212">
        <v>32</v>
      </c>
      <c r="B103" s="218" t="s">
        <v>172</v>
      </c>
      <c r="C103" s="262" t="s">
        <v>233</v>
      </c>
      <c r="D103" s="220" t="s">
        <v>161</v>
      </c>
      <c r="E103" s="227">
        <v>1</v>
      </c>
      <c r="F103" s="230">
        <f>H103+J103</f>
        <v>0</v>
      </c>
      <c r="G103" s="231">
        <f>ROUND(E103*F103,2)</f>
        <v>0</v>
      </c>
      <c r="H103" s="231"/>
      <c r="I103" s="231">
        <f>ROUND(E103*H103,2)</f>
        <v>0</v>
      </c>
      <c r="J103" s="231"/>
      <c r="K103" s="231">
        <f>ROUND(E103*J103,2)</f>
        <v>0</v>
      </c>
      <c r="L103" s="231">
        <v>12</v>
      </c>
      <c r="M103" s="231">
        <f>G103*(1+L103/100)</f>
        <v>0</v>
      </c>
      <c r="N103" s="221">
        <v>0</v>
      </c>
      <c r="O103" s="221">
        <f>ROUND(E103*N103,5)</f>
        <v>0</v>
      </c>
      <c r="P103" s="221">
        <v>0</v>
      </c>
      <c r="Q103" s="221">
        <f>ROUND(E103*P103,5)</f>
        <v>0</v>
      </c>
      <c r="R103" s="221"/>
      <c r="S103" s="221"/>
      <c r="T103" s="222">
        <v>0</v>
      </c>
      <c r="U103" s="221">
        <f>ROUND(E103*T103,2)</f>
        <v>0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135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>
        <v>33</v>
      </c>
      <c r="B104" s="218" t="s">
        <v>221</v>
      </c>
      <c r="C104" s="262" t="s">
        <v>222</v>
      </c>
      <c r="D104" s="220" t="s">
        <v>161</v>
      </c>
      <c r="E104" s="227">
        <v>1</v>
      </c>
      <c r="F104" s="230">
        <f>H104+J104</f>
        <v>0</v>
      </c>
      <c r="G104" s="231">
        <f>ROUND(E104*F104,2)</f>
        <v>0</v>
      </c>
      <c r="H104" s="231"/>
      <c r="I104" s="231">
        <f>ROUND(E104*H104,2)</f>
        <v>0</v>
      </c>
      <c r="J104" s="231"/>
      <c r="K104" s="231">
        <f>ROUND(E104*J104,2)</f>
        <v>0</v>
      </c>
      <c r="L104" s="231">
        <v>12</v>
      </c>
      <c r="M104" s="231">
        <f>G104*(1+L104/100)</f>
        <v>0</v>
      </c>
      <c r="N104" s="221">
        <v>0</v>
      </c>
      <c r="O104" s="221">
        <f>ROUND(E104*N104,5)</f>
        <v>0</v>
      </c>
      <c r="P104" s="221">
        <v>0</v>
      </c>
      <c r="Q104" s="221">
        <f>ROUND(E104*P104,5)</f>
        <v>0</v>
      </c>
      <c r="R104" s="221"/>
      <c r="S104" s="221"/>
      <c r="T104" s="222">
        <v>0</v>
      </c>
      <c r="U104" s="221">
        <f>ROUND(E104*T104,2)</f>
        <v>0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135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x14ac:dyDescent="0.2">
      <c r="A105" s="213" t="s">
        <v>130</v>
      </c>
      <c r="B105" s="219" t="s">
        <v>85</v>
      </c>
      <c r="C105" s="264" t="s">
        <v>86</v>
      </c>
      <c r="D105" s="224"/>
      <c r="E105" s="229"/>
      <c r="F105" s="232"/>
      <c r="G105" s="232">
        <f>SUMIF(AE106:AE129,"&lt;&gt;NOR",G106:G129)</f>
        <v>0</v>
      </c>
      <c r="H105" s="232"/>
      <c r="I105" s="232">
        <f>SUM(I106:I129)</f>
        <v>0</v>
      </c>
      <c r="J105" s="232"/>
      <c r="K105" s="232">
        <f>SUM(K106:K129)</f>
        <v>0</v>
      </c>
      <c r="L105" s="232"/>
      <c r="M105" s="232">
        <f>SUM(M106:M129)</f>
        <v>0</v>
      </c>
      <c r="N105" s="225"/>
      <c r="O105" s="225">
        <f>SUM(O106:O129)</f>
        <v>0</v>
      </c>
      <c r="P105" s="225"/>
      <c r="Q105" s="225">
        <f>SUM(Q106:Q129)</f>
        <v>0</v>
      </c>
      <c r="R105" s="225"/>
      <c r="S105" s="225"/>
      <c r="T105" s="226"/>
      <c r="U105" s="225">
        <f>SUM(U106:U129)</f>
        <v>0</v>
      </c>
      <c r="AE105" t="s">
        <v>131</v>
      </c>
    </row>
    <row r="106" spans="1:60" outlineLevel="1" x14ac:dyDescent="0.2">
      <c r="A106" s="212">
        <v>34</v>
      </c>
      <c r="B106" s="218" t="s">
        <v>172</v>
      </c>
      <c r="C106" s="262" t="s">
        <v>234</v>
      </c>
      <c r="D106" s="220" t="s">
        <v>161</v>
      </c>
      <c r="E106" s="227">
        <v>1</v>
      </c>
      <c r="F106" s="230">
        <f>H106+J106</f>
        <v>0</v>
      </c>
      <c r="G106" s="231">
        <f>ROUND(E106*F106,2)</f>
        <v>0</v>
      </c>
      <c r="H106" s="231"/>
      <c r="I106" s="231">
        <f>ROUND(E106*H106,2)</f>
        <v>0</v>
      </c>
      <c r="J106" s="231"/>
      <c r="K106" s="231">
        <f>ROUND(E106*J106,2)</f>
        <v>0</v>
      </c>
      <c r="L106" s="231">
        <v>12</v>
      </c>
      <c r="M106" s="231">
        <f>G106*(1+L106/100)</f>
        <v>0</v>
      </c>
      <c r="N106" s="221">
        <v>0</v>
      </c>
      <c r="O106" s="221">
        <f>ROUND(E106*N106,5)</f>
        <v>0</v>
      </c>
      <c r="P106" s="221">
        <v>0</v>
      </c>
      <c r="Q106" s="221">
        <f>ROUND(E106*P106,5)</f>
        <v>0</v>
      </c>
      <c r="R106" s="221"/>
      <c r="S106" s="221"/>
      <c r="T106" s="222">
        <v>0</v>
      </c>
      <c r="U106" s="221">
        <f>ROUND(E106*T106,2)</f>
        <v>0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135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2"/>
      <c r="B107" s="218"/>
      <c r="C107" s="263" t="s">
        <v>59</v>
      </c>
      <c r="D107" s="223"/>
      <c r="E107" s="228">
        <v>1</v>
      </c>
      <c r="F107" s="231"/>
      <c r="G107" s="231"/>
      <c r="H107" s="231"/>
      <c r="I107" s="231"/>
      <c r="J107" s="231"/>
      <c r="K107" s="231"/>
      <c r="L107" s="231"/>
      <c r="M107" s="231"/>
      <c r="N107" s="221"/>
      <c r="O107" s="221"/>
      <c r="P107" s="221"/>
      <c r="Q107" s="221"/>
      <c r="R107" s="221"/>
      <c r="S107" s="221"/>
      <c r="T107" s="222"/>
      <c r="U107" s="221"/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137</v>
      </c>
      <c r="AF107" s="211">
        <v>0</v>
      </c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ht="22.5" outlineLevel="1" x14ac:dyDescent="0.2">
      <c r="A108" s="212"/>
      <c r="B108" s="218"/>
      <c r="C108" s="263" t="s">
        <v>235</v>
      </c>
      <c r="D108" s="223"/>
      <c r="E108" s="228"/>
      <c r="F108" s="231"/>
      <c r="G108" s="231"/>
      <c r="H108" s="231"/>
      <c r="I108" s="231"/>
      <c r="J108" s="231"/>
      <c r="K108" s="231"/>
      <c r="L108" s="231"/>
      <c r="M108" s="231"/>
      <c r="N108" s="221"/>
      <c r="O108" s="221"/>
      <c r="P108" s="221"/>
      <c r="Q108" s="221"/>
      <c r="R108" s="221"/>
      <c r="S108" s="221"/>
      <c r="T108" s="222"/>
      <c r="U108" s="221"/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137</v>
      </c>
      <c r="AF108" s="211">
        <v>0</v>
      </c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2"/>
      <c r="B109" s="218"/>
      <c r="C109" s="263" t="s">
        <v>236</v>
      </c>
      <c r="D109" s="223"/>
      <c r="E109" s="228"/>
      <c r="F109" s="231"/>
      <c r="G109" s="231"/>
      <c r="H109" s="231"/>
      <c r="I109" s="231"/>
      <c r="J109" s="231"/>
      <c r="K109" s="231"/>
      <c r="L109" s="231"/>
      <c r="M109" s="231"/>
      <c r="N109" s="221"/>
      <c r="O109" s="221"/>
      <c r="P109" s="221"/>
      <c r="Q109" s="221"/>
      <c r="R109" s="221"/>
      <c r="S109" s="221"/>
      <c r="T109" s="222"/>
      <c r="U109" s="22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137</v>
      </c>
      <c r="AF109" s="211">
        <v>0</v>
      </c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ht="22.5" outlineLevel="1" x14ac:dyDescent="0.2">
      <c r="A110" s="212"/>
      <c r="B110" s="218"/>
      <c r="C110" s="263" t="s">
        <v>237</v>
      </c>
      <c r="D110" s="223"/>
      <c r="E110" s="228"/>
      <c r="F110" s="231"/>
      <c r="G110" s="231"/>
      <c r="H110" s="231"/>
      <c r="I110" s="231"/>
      <c r="J110" s="231"/>
      <c r="K110" s="231"/>
      <c r="L110" s="231"/>
      <c r="M110" s="231"/>
      <c r="N110" s="221"/>
      <c r="O110" s="221"/>
      <c r="P110" s="221"/>
      <c r="Q110" s="221"/>
      <c r="R110" s="221"/>
      <c r="S110" s="221"/>
      <c r="T110" s="222"/>
      <c r="U110" s="221"/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137</v>
      </c>
      <c r="AF110" s="211">
        <v>0</v>
      </c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2.5" outlineLevel="1" x14ac:dyDescent="0.2">
      <c r="A111" s="212"/>
      <c r="B111" s="218"/>
      <c r="C111" s="263" t="s">
        <v>238</v>
      </c>
      <c r="D111" s="223"/>
      <c r="E111" s="228"/>
      <c r="F111" s="231"/>
      <c r="G111" s="231"/>
      <c r="H111" s="231"/>
      <c r="I111" s="231"/>
      <c r="J111" s="231"/>
      <c r="K111" s="231"/>
      <c r="L111" s="231"/>
      <c r="M111" s="231"/>
      <c r="N111" s="221"/>
      <c r="O111" s="221"/>
      <c r="P111" s="221"/>
      <c r="Q111" s="221"/>
      <c r="R111" s="221"/>
      <c r="S111" s="221"/>
      <c r="T111" s="222"/>
      <c r="U111" s="221"/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137</v>
      </c>
      <c r="AF111" s="211">
        <v>0</v>
      </c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/>
      <c r="B112" s="218"/>
      <c r="C112" s="263" t="s">
        <v>239</v>
      </c>
      <c r="D112" s="223"/>
      <c r="E112" s="228"/>
      <c r="F112" s="231"/>
      <c r="G112" s="231"/>
      <c r="H112" s="231"/>
      <c r="I112" s="231"/>
      <c r="J112" s="231"/>
      <c r="K112" s="231"/>
      <c r="L112" s="231"/>
      <c r="M112" s="231"/>
      <c r="N112" s="221"/>
      <c r="O112" s="221"/>
      <c r="P112" s="221"/>
      <c r="Q112" s="221"/>
      <c r="R112" s="221"/>
      <c r="S112" s="221"/>
      <c r="T112" s="222"/>
      <c r="U112" s="221"/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137</v>
      </c>
      <c r="AF112" s="211">
        <v>0</v>
      </c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ht="22.5" outlineLevel="1" x14ac:dyDescent="0.2">
      <c r="A113" s="212"/>
      <c r="B113" s="218"/>
      <c r="C113" s="263" t="s">
        <v>240</v>
      </c>
      <c r="D113" s="223"/>
      <c r="E113" s="228"/>
      <c r="F113" s="231"/>
      <c r="G113" s="231"/>
      <c r="H113" s="231"/>
      <c r="I113" s="231"/>
      <c r="J113" s="231"/>
      <c r="K113" s="231"/>
      <c r="L113" s="231"/>
      <c r="M113" s="231"/>
      <c r="N113" s="221"/>
      <c r="O113" s="221"/>
      <c r="P113" s="221"/>
      <c r="Q113" s="221"/>
      <c r="R113" s="221"/>
      <c r="S113" s="221"/>
      <c r="T113" s="222"/>
      <c r="U113" s="221"/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137</v>
      </c>
      <c r="AF113" s="211">
        <v>0</v>
      </c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ht="22.5" outlineLevel="1" x14ac:dyDescent="0.2">
      <c r="A114" s="212"/>
      <c r="B114" s="218"/>
      <c r="C114" s="263" t="s">
        <v>241</v>
      </c>
      <c r="D114" s="223"/>
      <c r="E114" s="228"/>
      <c r="F114" s="231"/>
      <c r="G114" s="231"/>
      <c r="H114" s="231"/>
      <c r="I114" s="231"/>
      <c r="J114" s="231"/>
      <c r="K114" s="231"/>
      <c r="L114" s="231"/>
      <c r="M114" s="231"/>
      <c r="N114" s="221"/>
      <c r="O114" s="221"/>
      <c r="P114" s="221"/>
      <c r="Q114" s="221"/>
      <c r="R114" s="221"/>
      <c r="S114" s="221"/>
      <c r="T114" s="222"/>
      <c r="U114" s="221"/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137</v>
      </c>
      <c r="AF114" s="211">
        <v>0</v>
      </c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ht="22.5" outlineLevel="1" x14ac:dyDescent="0.2">
      <c r="A115" s="212"/>
      <c r="B115" s="218"/>
      <c r="C115" s="263" t="s">
        <v>242</v>
      </c>
      <c r="D115" s="223"/>
      <c r="E115" s="228"/>
      <c r="F115" s="231"/>
      <c r="G115" s="231"/>
      <c r="H115" s="231"/>
      <c r="I115" s="231"/>
      <c r="J115" s="231"/>
      <c r="K115" s="231"/>
      <c r="L115" s="231"/>
      <c r="M115" s="231"/>
      <c r="N115" s="221"/>
      <c r="O115" s="221"/>
      <c r="P115" s="221"/>
      <c r="Q115" s="221"/>
      <c r="R115" s="221"/>
      <c r="S115" s="221"/>
      <c r="T115" s="222"/>
      <c r="U115" s="221"/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137</v>
      </c>
      <c r="AF115" s="211">
        <v>0</v>
      </c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ht="22.5" outlineLevel="1" x14ac:dyDescent="0.2">
      <c r="A116" s="212"/>
      <c r="B116" s="218"/>
      <c r="C116" s="263" t="s">
        <v>243</v>
      </c>
      <c r="D116" s="223"/>
      <c r="E116" s="228"/>
      <c r="F116" s="231"/>
      <c r="G116" s="231"/>
      <c r="H116" s="231"/>
      <c r="I116" s="231"/>
      <c r="J116" s="231"/>
      <c r="K116" s="231"/>
      <c r="L116" s="231"/>
      <c r="M116" s="231"/>
      <c r="N116" s="221"/>
      <c r="O116" s="221"/>
      <c r="P116" s="221"/>
      <c r="Q116" s="221"/>
      <c r="R116" s="221"/>
      <c r="S116" s="221"/>
      <c r="T116" s="222"/>
      <c r="U116" s="221"/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137</v>
      </c>
      <c r="AF116" s="211">
        <v>0</v>
      </c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2"/>
      <c r="B117" s="218"/>
      <c r="C117" s="263" t="s">
        <v>140</v>
      </c>
      <c r="D117" s="223"/>
      <c r="E117" s="228"/>
      <c r="F117" s="231"/>
      <c r="G117" s="231"/>
      <c r="H117" s="231"/>
      <c r="I117" s="231"/>
      <c r="J117" s="231"/>
      <c r="K117" s="231"/>
      <c r="L117" s="231"/>
      <c r="M117" s="231"/>
      <c r="N117" s="221"/>
      <c r="O117" s="221"/>
      <c r="P117" s="221"/>
      <c r="Q117" s="221"/>
      <c r="R117" s="221"/>
      <c r="S117" s="221"/>
      <c r="T117" s="222"/>
      <c r="U117" s="221"/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137</v>
      </c>
      <c r="AF117" s="211">
        <v>0</v>
      </c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/>
      <c r="B118" s="218"/>
      <c r="C118" s="263" t="s">
        <v>244</v>
      </c>
      <c r="D118" s="223"/>
      <c r="E118" s="228"/>
      <c r="F118" s="231"/>
      <c r="G118" s="231"/>
      <c r="H118" s="231"/>
      <c r="I118" s="231"/>
      <c r="J118" s="231"/>
      <c r="K118" s="231"/>
      <c r="L118" s="231"/>
      <c r="M118" s="231"/>
      <c r="N118" s="221"/>
      <c r="O118" s="221"/>
      <c r="P118" s="221"/>
      <c r="Q118" s="221"/>
      <c r="R118" s="221"/>
      <c r="S118" s="221"/>
      <c r="T118" s="222"/>
      <c r="U118" s="22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137</v>
      </c>
      <c r="AF118" s="211">
        <v>0</v>
      </c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12"/>
      <c r="B119" s="218"/>
      <c r="C119" s="263" t="s">
        <v>245</v>
      </c>
      <c r="D119" s="223"/>
      <c r="E119" s="228"/>
      <c r="F119" s="231"/>
      <c r="G119" s="231"/>
      <c r="H119" s="231"/>
      <c r="I119" s="231"/>
      <c r="J119" s="231"/>
      <c r="K119" s="231"/>
      <c r="L119" s="231"/>
      <c r="M119" s="231"/>
      <c r="N119" s="221"/>
      <c r="O119" s="221"/>
      <c r="P119" s="221"/>
      <c r="Q119" s="221"/>
      <c r="R119" s="221"/>
      <c r="S119" s="221"/>
      <c r="T119" s="222"/>
      <c r="U119" s="221"/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137</v>
      </c>
      <c r="AF119" s="211">
        <v>0</v>
      </c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2"/>
      <c r="B120" s="218"/>
      <c r="C120" s="263" t="s">
        <v>246</v>
      </c>
      <c r="D120" s="223"/>
      <c r="E120" s="228"/>
      <c r="F120" s="231"/>
      <c r="G120" s="231"/>
      <c r="H120" s="231"/>
      <c r="I120" s="231"/>
      <c r="J120" s="231"/>
      <c r="K120" s="231"/>
      <c r="L120" s="231"/>
      <c r="M120" s="231"/>
      <c r="N120" s="221"/>
      <c r="O120" s="221"/>
      <c r="P120" s="221"/>
      <c r="Q120" s="221"/>
      <c r="R120" s="221"/>
      <c r="S120" s="221"/>
      <c r="T120" s="222"/>
      <c r="U120" s="22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137</v>
      </c>
      <c r="AF120" s="211">
        <v>0</v>
      </c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">
      <c r="A121" s="212"/>
      <c r="B121" s="218"/>
      <c r="C121" s="263" t="s">
        <v>140</v>
      </c>
      <c r="D121" s="223"/>
      <c r="E121" s="228"/>
      <c r="F121" s="231"/>
      <c r="G121" s="231"/>
      <c r="H121" s="231"/>
      <c r="I121" s="231"/>
      <c r="J121" s="231"/>
      <c r="K121" s="231"/>
      <c r="L121" s="231"/>
      <c r="M121" s="231"/>
      <c r="N121" s="221"/>
      <c r="O121" s="221"/>
      <c r="P121" s="221"/>
      <c r="Q121" s="221"/>
      <c r="R121" s="221"/>
      <c r="S121" s="221"/>
      <c r="T121" s="222"/>
      <c r="U121" s="221"/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137</v>
      </c>
      <c r="AF121" s="211">
        <v>0</v>
      </c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ht="22.5" outlineLevel="1" x14ac:dyDescent="0.2">
      <c r="A122" s="212"/>
      <c r="B122" s="218"/>
      <c r="C122" s="263" t="s">
        <v>247</v>
      </c>
      <c r="D122" s="223"/>
      <c r="E122" s="228"/>
      <c r="F122" s="231"/>
      <c r="G122" s="231"/>
      <c r="H122" s="231"/>
      <c r="I122" s="231"/>
      <c r="J122" s="231"/>
      <c r="K122" s="231"/>
      <c r="L122" s="231"/>
      <c r="M122" s="231"/>
      <c r="N122" s="221"/>
      <c r="O122" s="221"/>
      <c r="P122" s="221"/>
      <c r="Q122" s="221"/>
      <c r="R122" s="221"/>
      <c r="S122" s="221"/>
      <c r="T122" s="222"/>
      <c r="U122" s="221"/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137</v>
      </c>
      <c r="AF122" s="211">
        <v>0</v>
      </c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ht="22.5" outlineLevel="1" x14ac:dyDescent="0.2">
      <c r="A123" s="212"/>
      <c r="B123" s="218"/>
      <c r="C123" s="263" t="s">
        <v>248</v>
      </c>
      <c r="D123" s="223"/>
      <c r="E123" s="228"/>
      <c r="F123" s="231"/>
      <c r="G123" s="231"/>
      <c r="H123" s="231"/>
      <c r="I123" s="231"/>
      <c r="J123" s="231"/>
      <c r="K123" s="231"/>
      <c r="L123" s="231"/>
      <c r="M123" s="231"/>
      <c r="N123" s="221"/>
      <c r="O123" s="221"/>
      <c r="P123" s="221"/>
      <c r="Q123" s="221"/>
      <c r="R123" s="221"/>
      <c r="S123" s="221"/>
      <c r="T123" s="222"/>
      <c r="U123" s="221"/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137</v>
      </c>
      <c r="AF123" s="211">
        <v>0</v>
      </c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2"/>
      <c r="B124" s="218"/>
      <c r="C124" s="263" t="s">
        <v>249</v>
      </c>
      <c r="D124" s="223"/>
      <c r="E124" s="228"/>
      <c r="F124" s="231"/>
      <c r="G124" s="231"/>
      <c r="H124" s="231"/>
      <c r="I124" s="231"/>
      <c r="J124" s="231"/>
      <c r="K124" s="231"/>
      <c r="L124" s="231"/>
      <c r="M124" s="231"/>
      <c r="N124" s="221"/>
      <c r="O124" s="221"/>
      <c r="P124" s="221"/>
      <c r="Q124" s="221"/>
      <c r="R124" s="221"/>
      <c r="S124" s="221"/>
      <c r="T124" s="222"/>
      <c r="U124" s="221"/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137</v>
      </c>
      <c r="AF124" s="211">
        <v>0</v>
      </c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2.5" outlineLevel="1" x14ac:dyDescent="0.2">
      <c r="A125" s="212"/>
      <c r="B125" s="218"/>
      <c r="C125" s="263" t="s">
        <v>250</v>
      </c>
      <c r="D125" s="223"/>
      <c r="E125" s="228"/>
      <c r="F125" s="231"/>
      <c r="G125" s="231"/>
      <c r="H125" s="231"/>
      <c r="I125" s="231"/>
      <c r="J125" s="231"/>
      <c r="K125" s="231"/>
      <c r="L125" s="231"/>
      <c r="M125" s="231"/>
      <c r="N125" s="221"/>
      <c r="O125" s="221"/>
      <c r="P125" s="221"/>
      <c r="Q125" s="221"/>
      <c r="R125" s="221"/>
      <c r="S125" s="221"/>
      <c r="T125" s="222"/>
      <c r="U125" s="221"/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137</v>
      </c>
      <c r="AF125" s="211">
        <v>0</v>
      </c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ht="22.5" outlineLevel="1" x14ac:dyDescent="0.2">
      <c r="A126" s="212"/>
      <c r="B126" s="218"/>
      <c r="C126" s="263" t="s">
        <v>251</v>
      </c>
      <c r="D126" s="223"/>
      <c r="E126" s="228"/>
      <c r="F126" s="231"/>
      <c r="G126" s="231"/>
      <c r="H126" s="231"/>
      <c r="I126" s="231"/>
      <c r="J126" s="231"/>
      <c r="K126" s="231"/>
      <c r="L126" s="231"/>
      <c r="M126" s="231"/>
      <c r="N126" s="221"/>
      <c r="O126" s="221"/>
      <c r="P126" s="221"/>
      <c r="Q126" s="221"/>
      <c r="R126" s="221"/>
      <c r="S126" s="221"/>
      <c r="T126" s="222"/>
      <c r="U126" s="221"/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137</v>
      </c>
      <c r="AF126" s="211">
        <v>0</v>
      </c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2">
        <v>35</v>
      </c>
      <c r="B127" s="218" t="s">
        <v>221</v>
      </c>
      <c r="C127" s="262" t="s">
        <v>252</v>
      </c>
      <c r="D127" s="220" t="s">
        <v>161</v>
      </c>
      <c r="E127" s="227">
        <v>1</v>
      </c>
      <c r="F127" s="230">
        <f>H127+J127</f>
        <v>0</v>
      </c>
      <c r="G127" s="231">
        <f>ROUND(E127*F127,2)</f>
        <v>0</v>
      </c>
      <c r="H127" s="231"/>
      <c r="I127" s="231">
        <f>ROUND(E127*H127,2)</f>
        <v>0</v>
      </c>
      <c r="J127" s="231"/>
      <c r="K127" s="231">
        <f>ROUND(E127*J127,2)</f>
        <v>0</v>
      </c>
      <c r="L127" s="231">
        <v>12</v>
      </c>
      <c r="M127" s="231">
        <f>G127*(1+L127/100)</f>
        <v>0</v>
      </c>
      <c r="N127" s="221">
        <v>0</v>
      </c>
      <c r="O127" s="221">
        <f>ROUND(E127*N127,5)</f>
        <v>0</v>
      </c>
      <c r="P127" s="221">
        <v>0</v>
      </c>
      <c r="Q127" s="221">
        <f>ROUND(E127*P127,5)</f>
        <v>0</v>
      </c>
      <c r="R127" s="221"/>
      <c r="S127" s="221"/>
      <c r="T127" s="222">
        <v>0</v>
      </c>
      <c r="U127" s="221">
        <f>ROUND(E127*T127,2)</f>
        <v>0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135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2">
        <v>36</v>
      </c>
      <c r="B128" s="218" t="s">
        <v>253</v>
      </c>
      <c r="C128" s="262" t="s">
        <v>254</v>
      </c>
      <c r="D128" s="220" t="s">
        <v>207</v>
      </c>
      <c r="E128" s="227">
        <v>1</v>
      </c>
      <c r="F128" s="230">
        <f>H128+J128</f>
        <v>0</v>
      </c>
      <c r="G128" s="231">
        <f>ROUND(E128*F128,2)</f>
        <v>0</v>
      </c>
      <c r="H128" s="231"/>
      <c r="I128" s="231">
        <f>ROUND(E128*H128,2)</f>
        <v>0</v>
      </c>
      <c r="J128" s="231"/>
      <c r="K128" s="231">
        <f>ROUND(E128*J128,2)</f>
        <v>0</v>
      </c>
      <c r="L128" s="231">
        <v>12</v>
      </c>
      <c r="M128" s="231">
        <f>G128*(1+L128/100)</f>
        <v>0</v>
      </c>
      <c r="N128" s="221">
        <v>0</v>
      </c>
      <c r="O128" s="221">
        <f>ROUND(E128*N128,5)</f>
        <v>0</v>
      </c>
      <c r="P128" s="221">
        <v>0</v>
      </c>
      <c r="Q128" s="221">
        <f>ROUND(E128*P128,5)</f>
        <v>0</v>
      </c>
      <c r="R128" s="221"/>
      <c r="S128" s="221"/>
      <c r="T128" s="222">
        <v>0</v>
      </c>
      <c r="U128" s="221">
        <f>ROUND(E128*T128,2)</f>
        <v>0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135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22.5" outlineLevel="1" x14ac:dyDescent="0.2">
      <c r="A129" s="212">
        <v>37</v>
      </c>
      <c r="B129" s="218" t="s">
        <v>255</v>
      </c>
      <c r="C129" s="262" t="s">
        <v>256</v>
      </c>
      <c r="D129" s="220" t="s">
        <v>207</v>
      </c>
      <c r="E129" s="227">
        <v>1</v>
      </c>
      <c r="F129" s="230">
        <f>H129+J129</f>
        <v>0</v>
      </c>
      <c r="G129" s="231">
        <f>ROUND(E129*F129,2)</f>
        <v>0</v>
      </c>
      <c r="H129" s="231"/>
      <c r="I129" s="231">
        <f>ROUND(E129*H129,2)</f>
        <v>0</v>
      </c>
      <c r="J129" s="231"/>
      <c r="K129" s="231">
        <f>ROUND(E129*J129,2)</f>
        <v>0</v>
      </c>
      <c r="L129" s="231">
        <v>12</v>
      </c>
      <c r="M129" s="231">
        <f>G129*(1+L129/100)</f>
        <v>0</v>
      </c>
      <c r="N129" s="221">
        <v>0</v>
      </c>
      <c r="O129" s="221">
        <f>ROUND(E129*N129,5)</f>
        <v>0</v>
      </c>
      <c r="P129" s="221">
        <v>0</v>
      </c>
      <c r="Q129" s="221">
        <f>ROUND(E129*P129,5)</f>
        <v>0</v>
      </c>
      <c r="R129" s="221"/>
      <c r="S129" s="221"/>
      <c r="T129" s="222">
        <v>0</v>
      </c>
      <c r="U129" s="221">
        <f>ROUND(E129*T129,2)</f>
        <v>0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135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x14ac:dyDescent="0.2">
      <c r="A130" s="213" t="s">
        <v>130</v>
      </c>
      <c r="B130" s="219" t="s">
        <v>87</v>
      </c>
      <c r="C130" s="264" t="s">
        <v>88</v>
      </c>
      <c r="D130" s="224"/>
      <c r="E130" s="229"/>
      <c r="F130" s="232"/>
      <c r="G130" s="232">
        <f>SUMIF(AE131:AE131,"&lt;&gt;NOR",G131:G131)</f>
        <v>0</v>
      </c>
      <c r="H130" s="232"/>
      <c r="I130" s="232">
        <f>SUM(I131:I131)</f>
        <v>0</v>
      </c>
      <c r="J130" s="232"/>
      <c r="K130" s="232">
        <f>SUM(K131:K131)</f>
        <v>0</v>
      </c>
      <c r="L130" s="232"/>
      <c r="M130" s="232">
        <f>SUM(M131:M131)</f>
        <v>0</v>
      </c>
      <c r="N130" s="225"/>
      <c r="O130" s="225">
        <f>SUM(O131:O131)</f>
        <v>0</v>
      </c>
      <c r="P130" s="225"/>
      <c r="Q130" s="225">
        <f>SUM(Q131:Q131)</f>
        <v>0</v>
      </c>
      <c r="R130" s="225"/>
      <c r="S130" s="225"/>
      <c r="T130" s="226"/>
      <c r="U130" s="225">
        <f>SUM(U131:U131)</f>
        <v>0</v>
      </c>
      <c r="AE130" t="s">
        <v>131</v>
      </c>
    </row>
    <row r="131" spans="1:60" outlineLevel="1" x14ac:dyDescent="0.2">
      <c r="A131" s="212">
        <v>38</v>
      </c>
      <c r="B131" s="218" t="s">
        <v>172</v>
      </c>
      <c r="C131" s="262" t="s">
        <v>257</v>
      </c>
      <c r="D131" s="220" t="s">
        <v>207</v>
      </c>
      <c r="E131" s="227">
        <v>2</v>
      </c>
      <c r="F131" s="230">
        <f>H131+J131</f>
        <v>0</v>
      </c>
      <c r="G131" s="231">
        <f>ROUND(E131*F131,2)</f>
        <v>0</v>
      </c>
      <c r="H131" s="231"/>
      <c r="I131" s="231">
        <f>ROUND(E131*H131,2)</f>
        <v>0</v>
      </c>
      <c r="J131" s="231"/>
      <c r="K131" s="231">
        <f>ROUND(E131*J131,2)</f>
        <v>0</v>
      </c>
      <c r="L131" s="231">
        <v>12</v>
      </c>
      <c r="M131" s="231">
        <f>G131*(1+L131/100)</f>
        <v>0</v>
      </c>
      <c r="N131" s="221">
        <v>0</v>
      </c>
      <c r="O131" s="221">
        <f>ROUND(E131*N131,5)</f>
        <v>0</v>
      </c>
      <c r="P131" s="221">
        <v>0</v>
      </c>
      <c r="Q131" s="221">
        <f>ROUND(E131*P131,5)</f>
        <v>0</v>
      </c>
      <c r="R131" s="221"/>
      <c r="S131" s="221"/>
      <c r="T131" s="222">
        <v>0</v>
      </c>
      <c r="U131" s="221">
        <f>ROUND(E131*T131,2)</f>
        <v>0</v>
      </c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135</v>
      </c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x14ac:dyDescent="0.2">
      <c r="A132" s="213" t="s">
        <v>130</v>
      </c>
      <c r="B132" s="219" t="s">
        <v>89</v>
      </c>
      <c r="C132" s="264" t="s">
        <v>90</v>
      </c>
      <c r="D132" s="224"/>
      <c r="E132" s="229"/>
      <c r="F132" s="232"/>
      <c r="G132" s="232">
        <f>SUMIF(AE133:AE141,"&lt;&gt;NOR",G133:G141)</f>
        <v>0</v>
      </c>
      <c r="H132" s="232"/>
      <c r="I132" s="232">
        <f>SUM(I133:I141)</f>
        <v>0</v>
      </c>
      <c r="J132" s="232"/>
      <c r="K132" s="232">
        <f>SUM(K133:K141)</f>
        <v>0</v>
      </c>
      <c r="L132" s="232"/>
      <c r="M132" s="232">
        <f>SUM(M133:M141)</f>
        <v>0</v>
      </c>
      <c r="N132" s="225"/>
      <c r="O132" s="225">
        <f>SUM(O133:O141)</f>
        <v>1.11494</v>
      </c>
      <c r="P132" s="225"/>
      <c r="Q132" s="225">
        <f>SUM(Q133:Q141)</f>
        <v>0</v>
      </c>
      <c r="R132" s="225"/>
      <c r="S132" s="225"/>
      <c r="T132" s="226"/>
      <c r="U132" s="225">
        <f>SUM(U133:U141)</f>
        <v>45.57</v>
      </c>
      <c r="AE132" t="s">
        <v>131</v>
      </c>
    </row>
    <row r="133" spans="1:60" outlineLevel="1" x14ac:dyDescent="0.2">
      <c r="A133" s="212">
        <v>39</v>
      </c>
      <c r="B133" s="218" t="s">
        <v>258</v>
      </c>
      <c r="C133" s="262" t="s">
        <v>259</v>
      </c>
      <c r="D133" s="220" t="s">
        <v>154</v>
      </c>
      <c r="E133" s="227">
        <v>12.05</v>
      </c>
      <c r="F133" s="230">
        <f>H133+J133</f>
        <v>0</v>
      </c>
      <c r="G133" s="231">
        <f>ROUND(E133*F133,2)</f>
        <v>0</v>
      </c>
      <c r="H133" s="231"/>
      <c r="I133" s="231">
        <f>ROUND(E133*H133,2)</f>
        <v>0</v>
      </c>
      <c r="J133" s="231"/>
      <c r="K133" s="231">
        <f>ROUND(E133*J133,2)</f>
        <v>0</v>
      </c>
      <c r="L133" s="231">
        <v>12</v>
      </c>
      <c r="M133" s="231">
        <f>G133*(1+L133/100)</f>
        <v>0</v>
      </c>
      <c r="N133" s="221">
        <v>1.2529999999999999E-2</v>
      </c>
      <c r="O133" s="221">
        <f>ROUND(E133*N133,5)</f>
        <v>0.15099000000000001</v>
      </c>
      <c r="P133" s="221">
        <v>0</v>
      </c>
      <c r="Q133" s="221">
        <f>ROUND(E133*P133,5)</f>
        <v>0</v>
      </c>
      <c r="R133" s="221"/>
      <c r="S133" s="221"/>
      <c r="T133" s="222">
        <v>0.95</v>
      </c>
      <c r="U133" s="221">
        <f>ROUND(E133*T133,2)</f>
        <v>11.45</v>
      </c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135</v>
      </c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12"/>
      <c r="B134" s="218"/>
      <c r="C134" s="263" t="s">
        <v>260</v>
      </c>
      <c r="D134" s="223"/>
      <c r="E134" s="228">
        <v>12.05</v>
      </c>
      <c r="F134" s="231"/>
      <c r="G134" s="231"/>
      <c r="H134" s="231"/>
      <c r="I134" s="231"/>
      <c r="J134" s="231"/>
      <c r="K134" s="231"/>
      <c r="L134" s="231"/>
      <c r="M134" s="231"/>
      <c r="N134" s="221"/>
      <c r="O134" s="221"/>
      <c r="P134" s="221"/>
      <c r="Q134" s="221"/>
      <c r="R134" s="221"/>
      <c r="S134" s="221"/>
      <c r="T134" s="222"/>
      <c r="U134" s="221"/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137</v>
      </c>
      <c r="AF134" s="211">
        <v>0</v>
      </c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">
      <c r="A135" s="212">
        <v>40</v>
      </c>
      <c r="B135" s="218" t="s">
        <v>261</v>
      </c>
      <c r="C135" s="262" t="s">
        <v>262</v>
      </c>
      <c r="D135" s="220" t="s">
        <v>154</v>
      </c>
      <c r="E135" s="227">
        <v>25.35</v>
      </c>
      <c r="F135" s="230">
        <f>H135+J135</f>
        <v>0</v>
      </c>
      <c r="G135" s="231">
        <f>ROUND(E135*F135,2)</f>
        <v>0</v>
      </c>
      <c r="H135" s="231"/>
      <c r="I135" s="231">
        <f>ROUND(E135*H135,2)</f>
        <v>0</v>
      </c>
      <c r="J135" s="231"/>
      <c r="K135" s="231">
        <f>ROUND(E135*J135,2)</f>
        <v>0</v>
      </c>
      <c r="L135" s="231">
        <v>12</v>
      </c>
      <c r="M135" s="231">
        <f>G135*(1+L135/100)</f>
        <v>0</v>
      </c>
      <c r="N135" s="221">
        <v>2.5860000000000001E-2</v>
      </c>
      <c r="O135" s="221">
        <f>ROUND(E135*N135,5)</f>
        <v>0.65554999999999997</v>
      </c>
      <c r="P135" s="221">
        <v>0</v>
      </c>
      <c r="Q135" s="221">
        <f>ROUND(E135*P135,5)</f>
        <v>0</v>
      </c>
      <c r="R135" s="221"/>
      <c r="S135" s="221"/>
      <c r="T135" s="222">
        <v>0.99</v>
      </c>
      <c r="U135" s="221">
        <f>ROUND(E135*T135,2)</f>
        <v>25.1</v>
      </c>
      <c r="V135" s="211"/>
      <c r="W135" s="211"/>
      <c r="X135" s="211"/>
      <c r="Y135" s="211"/>
      <c r="Z135" s="211"/>
      <c r="AA135" s="211"/>
      <c r="AB135" s="211"/>
      <c r="AC135" s="211"/>
      <c r="AD135" s="211"/>
      <c r="AE135" s="211" t="s">
        <v>135</v>
      </c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">
      <c r="A136" s="212"/>
      <c r="B136" s="218"/>
      <c r="C136" s="263" t="s">
        <v>263</v>
      </c>
      <c r="D136" s="223"/>
      <c r="E136" s="228">
        <v>25.35</v>
      </c>
      <c r="F136" s="231"/>
      <c r="G136" s="231"/>
      <c r="H136" s="231"/>
      <c r="I136" s="231"/>
      <c r="J136" s="231"/>
      <c r="K136" s="231"/>
      <c r="L136" s="231"/>
      <c r="M136" s="231"/>
      <c r="N136" s="221"/>
      <c r="O136" s="221"/>
      <c r="P136" s="221"/>
      <c r="Q136" s="221"/>
      <c r="R136" s="221"/>
      <c r="S136" s="221"/>
      <c r="T136" s="222"/>
      <c r="U136" s="221"/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137</v>
      </c>
      <c r="AF136" s="211">
        <v>0</v>
      </c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12">
        <v>41</v>
      </c>
      <c r="B137" s="218" t="s">
        <v>264</v>
      </c>
      <c r="C137" s="262" t="s">
        <v>265</v>
      </c>
      <c r="D137" s="220" t="s">
        <v>154</v>
      </c>
      <c r="E137" s="227">
        <v>5.375</v>
      </c>
      <c r="F137" s="230">
        <f>H137+J137</f>
        <v>0</v>
      </c>
      <c r="G137" s="231">
        <f>ROUND(E137*F137,2)</f>
        <v>0</v>
      </c>
      <c r="H137" s="231"/>
      <c r="I137" s="231">
        <f>ROUND(E137*H137,2)</f>
        <v>0</v>
      </c>
      <c r="J137" s="231"/>
      <c r="K137" s="231">
        <f>ROUND(E137*J137,2)</f>
        <v>0</v>
      </c>
      <c r="L137" s="231">
        <v>12</v>
      </c>
      <c r="M137" s="231">
        <f>G137*(1+L137/100)</f>
        <v>0</v>
      </c>
      <c r="N137" s="221">
        <v>4.8099999999999997E-2</v>
      </c>
      <c r="O137" s="221">
        <f>ROUND(E137*N137,5)</f>
        <v>0.25853999999999999</v>
      </c>
      <c r="P137" s="221">
        <v>0</v>
      </c>
      <c r="Q137" s="221">
        <f>ROUND(E137*P137,5)</f>
        <v>0</v>
      </c>
      <c r="R137" s="221"/>
      <c r="S137" s="221"/>
      <c r="T137" s="222">
        <v>1.2869999999999999</v>
      </c>
      <c r="U137" s="221">
        <f>ROUND(E137*T137,2)</f>
        <v>6.92</v>
      </c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135</v>
      </c>
      <c r="AF137" s="211"/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12"/>
      <c r="B138" s="218"/>
      <c r="C138" s="263" t="s">
        <v>266</v>
      </c>
      <c r="D138" s="223"/>
      <c r="E138" s="228">
        <v>5.375</v>
      </c>
      <c r="F138" s="231"/>
      <c r="G138" s="231"/>
      <c r="H138" s="231"/>
      <c r="I138" s="231"/>
      <c r="J138" s="231"/>
      <c r="K138" s="231"/>
      <c r="L138" s="231"/>
      <c r="M138" s="231"/>
      <c r="N138" s="221"/>
      <c r="O138" s="221"/>
      <c r="P138" s="221"/>
      <c r="Q138" s="221"/>
      <c r="R138" s="221"/>
      <c r="S138" s="221"/>
      <c r="T138" s="222"/>
      <c r="U138" s="221"/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137</v>
      </c>
      <c r="AF138" s="211">
        <v>0</v>
      </c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ht="22.5" outlineLevel="1" x14ac:dyDescent="0.2">
      <c r="A139" s="212">
        <v>42</v>
      </c>
      <c r="B139" s="218" t="s">
        <v>267</v>
      </c>
      <c r="C139" s="262" t="s">
        <v>268</v>
      </c>
      <c r="D139" s="220" t="s">
        <v>168</v>
      </c>
      <c r="E139" s="227">
        <v>3</v>
      </c>
      <c r="F139" s="230">
        <f>H139+J139</f>
        <v>0</v>
      </c>
      <c r="G139" s="231">
        <f>ROUND(E139*F139,2)</f>
        <v>0</v>
      </c>
      <c r="H139" s="231"/>
      <c r="I139" s="231">
        <f>ROUND(E139*H139,2)</f>
        <v>0</v>
      </c>
      <c r="J139" s="231"/>
      <c r="K139" s="231">
        <f>ROUND(E139*J139,2)</f>
        <v>0</v>
      </c>
      <c r="L139" s="231">
        <v>12</v>
      </c>
      <c r="M139" s="231">
        <f>G139*(1+L139/100)</f>
        <v>0</v>
      </c>
      <c r="N139" s="221">
        <v>1.6619999999999999E-2</v>
      </c>
      <c r="O139" s="221">
        <f>ROUND(E139*N139,5)</f>
        <v>4.9860000000000002E-2</v>
      </c>
      <c r="P139" s="221">
        <v>0</v>
      </c>
      <c r="Q139" s="221">
        <f>ROUND(E139*P139,5)</f>
        <v>0</v>
      </c>
      <c r="R139" s="221"/>
      <c r="S139" s="221"/>
      <c r="T139" s="222">
        <v>0.7</v>
      </c>
      <c r="U139" s="221">
        <f>ROUND(E139*T139,2)</f>
        <v>2.1</v>
      </c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135</v>
      </c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12">
        <v>43</v>
      </c>
      <c r="B140" s="218" t="s">
        <v>172</v>
      </c>
      <c r="C140" s="262" t="s">
        <v>269</v>
      </c>
      <c r="D140" s="220" t="s">
        <v>161</v>
      </c>
      <c r="E140" s="227">
        <v>1</v>
      </c>
      <c r="F140" s="230">
        <f>H140+J140</f>
        <v>0</v>
      </c>
      <c r="G140" s="231">
        <f>ROUND(E140*F140,2)</f>
        <v>0</v>
      </c>
      <c r="H140" s="231"/>
      <c r="I140" s="231">
        <f>ROUND(E140*H140,2)</f>
        <v>0</v>
      </c>
      <c r="J140" s="231"/>
      <c r="K140" s="231">
        <f>ROUND(E140*J140,2)</f>
        <v>0</v>
      </c>
      <c r="L140" s="231">
        <v>12</v>
      </c>
      <c r="M140" s="231">
        <f>G140*(1+L140/100)</f>
        <v>0</v>
      </c>
      <c r="N140" s="221">
        <v>0</v>
      </c>
      <c r="O140" s="221">
        <f>ROUND(E140*N140,5)</f>
        <v>0</v>
      </c>
      <c r="P140" s="221">
        <v>0</v>
      </c>
      <c r="Q140" s="221">
        <f>ROUND(E140*P140,5)</f>
        <v>0</v>
      </c>
      <c r="R140" s="221"/>
      <c r="S140" s="221"/>
      <c r="T140" s="222">
        <v>0</v>
      </c>
      <c r="U140" s="221">
        <f>ROUND(E140*T140,2)</f>
        <v>0</v>
      </c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 t="s">
        <v>135</v>
      </c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12">
        <v>44</v>
      </c>
      <c r="B141" s="218" t="s">
        <v>221</v>
      </c>
      <c r="C141" s="262" t="s">
        <v>270</v>
      </c>
      <c r="D141" s="220" t="s">
        <v>207</v>
      </c>
      <c r="E141" s="227">
        <v>3</v>
      </c>
      <c r="F141" s="230">
        <f>H141+J141</f>
        <v>0</v>
      </c>
      <c r="G141" s="231">
        <f>ROUND(E141*F141,2)</f>
        <v>0</v>
      </c>
      <c r="H141" s="231"/>
      <c r="I141" s="231">
        <f>ROUND(E141*H141,2)</f>
        <v>0</v>
      </c>
      <c r="J141" s="231"/>
      <c r="K141" s="231">
        <f>ROUND(E141*J141,2)</f>
        <v>0</v>
      </c>
      <c r="L141" s="231">
        <v>12</v>
      </c>
      <c r="M141" s="231">
        <f>G141*(1+L141/100)</f>
        <v>0</v>
      </c>
      <c r="N141" s="221">
        <v>0</v>
      </c>
      <c r="O141" s="221">
        <f>ROUND(E141*N141,5)</f>
        <v>0</v>
      </c>
      <c r="P141" s="221">
        <v>0</v>
      </c>
      <c r="Q141" s="221">
        <f>ROUND(E141*P141,5)</f>
        <v>0</v>
      </c>
      <c r="R141" s="221"/>
      <c r="S141" s="221"/>
      <c r="T141" s="222">
        <v>0</v>
      </c>
      <c r="U141" s="221">
        <f>ROUND(E141*T141,2)</f>
        <v>0</v>
      </c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135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x14ac:dyDescent="0.2">
      <c r="A142" s="213" t="s">
        <v>130</v>
      </c>
      <c r="B142" s="219" t="s">
        <v>91</v>
      </c>
      <c r="C142" s="264" t="s">
        <v>92</v>
      </c>
      <c r="D142" s="224"/>
      <c r="E142" s="229"/>
      <c r="F142" s="232"/>
      <c r="G142" s="232">
        <f>SUMIF(AE143:AE144,"&lt;&gt;NOR",G143:G144)</f>
        <v>0</v>
      </c>
      <c r="H142" s="232"/>
      <c r="I142" s="232">
        <f>SUM(I143:I144)</f>
        <v>0</v>
      </c>
      <c r="J142" s="232"/>
      <c r="K142" s="232">
        <f>SUM(K143:K144)</f>
        <v>0</v>
      </c>
      <c r="L142" s="232"/>
      <c r="M142" s="232">
        <f>SUM(M143:M144)</f>
        <v>0</v>
      </c>
      <c r="N142" s="225"/>
      <c r="O142" s="225">
        <f>SUM(O143:O144)</f>
        <v>0</v>
      </c>
      <c r="P142" s="225"/>
      <c r="Q142" s="225">
        <f>SUM(Q143:Q144)</f>
        <v>0</v>
      </c>
      <c r="R142" s="225"/>
      <c r="S142" s="225"/>
      <c r="T142" s="226"/>
      <c r="U142" s="225">
        <f>SUM(U143:U144)</f>
        <v>0</v>
      </c>
      <c r="AE142" t="s">
        <v>131</v>
      </c>
    </row>
    <row r="143" spans="1:60" ht="22.5" outlineLevel="1" x14ac:dyDescent="0.2">
      <c r="A143" s="212">
        <v>45</v>
      </c>
      <c r="B143" s="218" t="s">
        <v>271</v>
      </c>
      <c r="C143" s="262" t="s">
        <v>272</v>
      </c>
      <c r="D143" s="220" t="s">
        <v>207</v>
      </c>
      <c r="E143" s="227">
        <v>1</v>
      </c>
      <c r="F143" s="230">
        <f>H143+J143</f>
        <v>0</v>
      </c>
      <c r="G143" s="231">
        <f>ROUND(E143*F143,2)</f>
        <v>0</v>
      </c>
      <c r="H143" s="231"/>
      <c r="I143" s="231">
        <f>ROUND(E143*H143,2)</f>
        <v>0</v>
      </c>
      <c r="J143" s="231"/>
      <c r="K143" s="231">
        <f>ROUND(E143*J143,2)</f>
        <v>0</v>
      </c>
      <c r="L143" s="231">
        <v>12</v>
      </c>
      <c r="M143" s="231">
        <f>G143*(1+L143/100)</f>
        <v>0</v>
      </c>
      <c r="N143" s="221">
        <v>0</v>
      </c>
      <c r="O143" s="221">
        <f>ROUND(E143*N143,5)</f>
        <v>0</v>
      </c>
      <c r="P143" s="221">
        <v>0</v>
      </c>
      <c r="Q143" s="221">
        <f>ROUND(E143*P143,5)</f>
        <v>0</v>
      </c>
      <c r="R143" s="221"/>
      <c r="S143" s="221"/>
      <c r="T143" s="222">
        <v>0</v>
      </c>
      <c r="U143" s="221">
        <f>ROUND(E143*T143,2)</f>
        <v>0</v>
      </c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135</v>
      </c>
      <c r="AF143" s="211"/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ht="22.5" outlineLevel="1" x14ac:dyDescent="0.2">
      <c r="A144" s="212">
        <v>46</v>
      </c>
      <c r="B144" s="218" t="s">
        <v>273</v>
      </c>
      <c r="C144" s="262" t="s">
        <v>274</v>
      </c>
      <c r="D144" s="220" t="s">
        <v>207</v>
      </c>
      <c r="E144" s="227">
        <v>2</v>
      </c>
      <c r="F144" s="230">
        <f>H144+J144</f>
        <v>0</v>
      </c>
      <c r="G144" s="231">
        <f>ROUND(E144*F144,2)</f>
        <v>0</v>
      </c>
      <c r="H144" s="231"/>
      <c r="I144" s="231">
        <f>ROUND(E144*H144,2)</f>
        <v>0</v>
      </c>
      <c r="J144" s="231"/>
      <c r="K144" s="231">
        <f>ROUND(E144*J144,2)</f>
        <v>0</v>
      </c>
      <c r="L144" s="231">
        <v>12</v>
      </c>
      <c r="M144" s="231">
        <f>G144*(1+L144/100)</f>
        <v>0</v>
      </c>
      <c r="N144" s="221">
        <v>0</v>
      </c>
      <c r="O144" s="221">
        <f>ROUND(E144*N144,5)</f>
        <v>0</v>
      </c>
      <c r="P144" s="221">
        <v>0</v>
      </c>
      <c r="Q144" s="221">
        <f>ROUND(E144*P144,5)</f>
        <v>0</v>
      </c>
      <c r="R144" s="221"/>
      <c r="S144" s="221"/>
      <c r="T144" s="222">
        <v>0</v>
      </c>
      <c r="U144" s="221">
        <f>ROUND(E144*T144,2)</f>
        <v>0</v>
      </c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135</v>
      </c>
      <c r="AF144" s="211"/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x14ac:dyDescent="0.2">
      <c r="A145" s="213" t="s">
        <v>130</v>
      </c>
      <c r="B145" s="219" t="s">
        <v>93</v>
      </c>
      <c r="C145" s="264" t="s">
        <v>94</v>
      </c>
      <c r="D145" s="224"/>
      <c r="E145" s="229"/>
      <c r="F145" s="232"/>
      <c r="G145" s="232">
        <f>SUMIF(AE146:AE160,"&lt;&gt;NOR",G146:G160)</f>
        <v>0</v>
      </c>
      <c r="H145" s="232"/>
      <c r="I145" s="232">
        <f>SUM(I146:I160)</f>
        <v>0</v>
      </c>
      <c r="J145" s="232"/>
      <c r="K145" s="232">
        <f>SUM(K146:K160)</f>
        <v>0</v>
      </c>
      <c r="L145" s="232"/>
      <c r="M145" s="232">
        <f>SUM(M146:M160)</f>
        <v>0</v>
      </c>
      <c r="N145" s="225"/>
      <c r="O145" s="225">
        <f>SUM(O146:O160)</f>
        <v>0.17550000000000002</v>
      </c>
      <c r="P145" s="225"/>
      <c r="Q145" s="225">
        <f>SUM(Q146:Q160)</f>
        <v>0</v>
      </c>
      <c r="R145" s="225"/>
      <c r="S145" s="225"/>
      <c r="T145" s="226"/>
      <c r="U145" s="225">
        <f>SUM(U146:U160)</f>
        <v>21.019999999999996</v>
      </c>
      <c r="AE145" t="s">
        <v>131</v>
      </c>
    </row>
    <row r="146" spans="1:60" ht="22.5" outlineLevel="1" x14ac:dyDescent="0.2">
      <c r="A146" s="212">
        <v>47</v>
      </c>
      <c r="B146" s="218" t="s">
        <v>275</v>
      </c>
      <c r="C146" s="262" t="s">
        <v>276</v>
      </c>
      <c r="D146" s="220" t="s">
        <v>154</v>
      </c>
      <c r="E146" s="227">
        <v>12.05</v>
      </c>
      <c r="F146" s="230">
        <f>H146+J146</f>
        <v>0</v>
      </c>
      <c r="G146" s="231">
        <f>ROUND(E146*F146,2)</f>
        <v>0</v>
      </c>
      <c r="H146" s="231"/>
      <c r="I146" s="231">
        <f>ROUND(E146*H146,2)</f>
        <v>0</v>
      </c>
      <c r="J146" s="231"/>
      <c r="K146" s="231">
        <f>ROUND(E146*J146,2)</f>
        <v>0</v>
      </c>
      <c r="L146" s="231">
        <v>12</v>
      </c>
      <c r="M146" s="231">
        <f>G146*(1+L146/100)</f>
        <v>0</v>
      </c>
      <c r="N146" s="221">
        <v>9.1900000000000003E-3</v>
      </c>
      <c r="O146" s="221">
        <f>ROUND(E146*N146,5)</f>
        <v>0.11074000000000001</v>
      </c>
      <c r="P146" s="221">
        <v>0</v>
      </c>
      <c r="Q146" s="221">
        <f>ROUND(E146*P146,5)</f>
        <v>0</v>
      </c>
      <c r="R146" s="221"/>
      <c r="S146" s="221"/>
      <c r="T146" s="222">
        <v>0.40161999999999998</v>
      </c>
      <c r="U146" s="221">
        <f>ROUND(E146*T146,2)</f>
        <v>4.84</v>
      </c>
      <c r="V146" s="211"/>
      <c r="W146" s="211"/>
      <c r="X146" s="211"/>
      <c r="Y146" s="211"/>
      <c r="Z146" s="211"/>
      <c r="AA146" s="211"/>
      <c r="AB146" s="211"/>
      <c r="AC146" s="211"/>
      <c r="AD146" s="211"/>
      <c r="AE146" s="211" t="s">
        <v>135</v>
      </c>
      <c r="AF146" s="211"/>
      <c r="AG146" s="211"/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ht="22.5" outlineLevel="1" x14ac:dyDescent="0.2">
      <c r="A147" s="212">
        <v>48</v>
      </c>
      <c r="B147" s="218" t="s">
        <v>277</v>
      </c>
      <c r="C147" s="262" t="s">
        <v>278</v>
      </c>
      <c r="D147" s="220" t="s">
        <v>154</v>
      </c>
      <c r="E147" s="227">
        <v>12.05</v>
      </c>
      <c r="F147" s="230">
        <f>H147+J147</f>
        <v>0</v>
      </c>
      <c r="G147" s="231">
        <f>ROUND(E147*F147,2)</f>
        <v>0</v>
      </c>
      <c r="H147" s="231"/>
      <c r="I147" s="231">
        <f>ROUND(E147*H147,2)</f>
        <v>0</v>
      </c>
      <c r="J147" s="231"/>
      <c r="K147" s="231">
        <f>ROUND(E147*J147,2)</f>
        <v>0</v>
      </c>
      <c r="L147" s="231">
        <v>12</v>
      </c>
      <c r="M147" s="231">
        <f>G147*(1+L147/100)</f>
        <v>0</v>
      </c>
      <c r="N147" s="221">
        <v>5.1500000000000001E-3</v>
      </c>
      <c r="O147" s="221">
        <f>ROUND(E147*N147,5)</f>
        <v>6.2059999999999997E-2</v>
      </c>
      <c r="P147" s="221">
        <v>0</v>
      </c>
      <c r="Q147" s="221">
        <f>ROUND(E147*P147,5)</f>
        <v>0</v>
      </c>
      <c r="R147" s="221"/>
      <c r="S147" s="221"/>
      <c r="T147" s="222">
        <v>1.04</v>
      </c>
      <c r="U147" s="221">
        <f>ROUND(E147*T147,2)</f>
        <v>12.53</v>
      </c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135</v>
      </c>
      <c r="AF147" s="211"/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12"/>
      <c r="B148" s="218"/>
      <c r="C148" s="263" t="s">
        <v>260</v>
      </c>
      <c r="D148" s="223"/>
      <c r="E148" s="228">
        <v>12.05</v>
      </c>
      <c r="F148" s="231"/>
      <c r="G148" s="231"/>
      <c r="H148" s="231"/>
      <c r="I148" s="231"/>
      <c r="J148" s="231"/>
      <c r="K148" s="231"/>
      <c r="L148" s="231"/>
      <c r="M148" s="231"/>
      <c r="N148" s="221"/>
      <c r="O148" s="221"/>
      <c r="P148" s="221"/>
      <c r="Q148" s="221"/>
      <c r="R148" s="221"/>
      <c r="S148" s="221"/>
      <c r="T148" s="222"/>
      <c r="U148" s="221"/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 t="s">
        <v>137</v>
      </c>
      <c r="AF148" s="211">
        <v>0</v>
      </c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12">
        <v>49</v>
      </c>
      <c r="B149" s="218" t="s">
        <v>279</v>
      </c>
      <c r="C149" s="262" t="s">
        <v>280</v>
      </c>
      <c r="D149" s="220" t="s">
        <v>154</v>
      </c>
      <c r="E149" s="227">
        <v>12.05</v>
      </c>
      <c r="F149" s="230">
        <f>H149+J149</f>
        <v>0</v>
      </c>
      <c r="G149" s="231">
        <f>ROUND(E149*F149,2)</f>
        <v>0</v>
      </c>
      <c r="H149" s="231"/>
      <c r="I149" s="231">
        <f>ROUND(E149*H149,2)</f>
        <v>0</v>
      </c>
      <c r="J149" s="231"/>
      <c r="K149" s="231">
        <f>ROUND(E149*J149,2)</f>
        <v>0</v>
      </c>
      <c r="L149" s="231">
        <v>12</v>
      </c>
      <c r="M149" s="231">
        <f>G149*(1+L149/100)</f>
        <v>0</v>
      </c>
      <c r="N149" s="221">
        <v>0</v>
      </c>
      <c r="O149" s="221">
        <f>ROUND(E149*N149,5)</f>
        <v>0</v>
      </c>
      <c r="P149" s="221">
        <v>0</v>
      </c>
      <c r="Q149" s="221">
        <f>ROUND(E149*P149,5)</f>
        <v>0</v>
      </c>
      <c r="R149" s="221"/>
      <c r="S149" s="221"/>
      <c r="T149" s="222">
        <v>0.03</v>
      </c>
      <c r="U149" s="221">
        <f>ROUND(E149*T149,2)</f>
        <v>0.36</v>
      </c>
      <c r="V149" s="211"/>
      <c r="W149" s="211"/>
      <c r="X149" s="211"/>
      <c r="Y149" s="211"/>
      <c r="Z149" s="211"/>
      <c r="AA149" s="211"/>
      <c r="AB149" s="211"/>
      <c r="AC149" s="211"/>
      <c r="AD149" s="211"/>
      <c r="AE149" s="211" t="s">
        <v>135</v>
      </c>
      <c r="AF149" s="211"/>
      <c r="AG149" s="211"/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">
      <c r="A150" s="212">
        <v>50</v>
      </c>
      <c r="B150" s="218" t="s">
        <v>281</v>
      </c>
      <c r="C150" s="262" t="s">
        <v>282</v>
      </c>
      <c r="D150" s="220" t="s">
        <v>210</v>
      </c>
      <c r="E150" s="227">
        <v>8.44</v>
      </c>
      <c r="F150" s="230">
        <f>H150+J150</f>
        <v>0</v>
      </c>
      <c r="G150" s="231">
        <f>ROUND(E150*F150,2)</f>
        <v>0</v>
      </c>
      <c r="H150" s="231"/>
      <c r="I150" s="231">
        <f>ROUND(E150*H150,2)</f>
        <v>0</v>
      </c>
      <c r="J150" s="231"/>
      <c r="K150" s="231">
        <f>ROUND(E150*J150,2)</f>
        <v>0</v>
      </c>
      <c r="L150" s="231">
        <v>12</v>
      </c>
      <c r="M150" s="231">
        <f>G150*(1+L150/100)</f>
        <v>0</v>
      </c>
      <c r="N150" s="221">
        <v>3.2000000000000003E-4</v>
      </c>
      <c r="O150" s="221">
        <f>ROUND(E150*N150,5)</f>
        <v>2.7000000000000001E-3</v>
      </c>
      <c r="P150" s="221">
        <v>0</v>
      </c>
      <c r="Q150" s="221">
        <f>ROUND(E150*P150,5)</f>
        <v>0</v>
      </c>
      <c r="R150" s="221"/>
      <c r="S150" s="221"/>
      <c r="T150" s="222">
        <v>0.23599999999999999</v>
      </c>
      <c r="U150" s="221">
        <f>ROUND(E150*T150,2)</f>
        <v>1.99</v>
      </c>
      <c r="V150" s="211"/>
      <c r="W150" s="211"/>
      <c r="X150" s="211"/>
      <c r="Y150" s="211"/>
      <c r="Z150" s="211"/>
      <c r="AA150" s="211"/>
      <c r="AB150" s="211"/>
      <c r="AC150" s="211"/>
      <c r="AD150" s="211"/>
      <c r="AE150" s="211" t="s">
        <v>135</v>
      </c>
      <c r="AF150" s="211"/>
      <c r="AG150" s="211"/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">
      <c r="A151" s="212"/>
      <c r="B151" s="218"/>
      <c r="C151" s="263" t="s">
        <v>283</v>
      </c>
      <c r="D151" s="223"/>
      <c r="E151" s="228"/>
      <c r="F151" s="231"/>
      <c r="G151" s="231"/>
      <c r="H151" s="231"/>
      <c r="I151" s="231"/>
      <c r="J151" s="231"/>
      <c r="K151" s="231"/>
      <c r="L151" s="231"/>
      <c r="M151" s="231"/>
      <c r="N151" s="221"/>
      <c r="O151" s="221"/>
      <c r="P151" s="221"/>
      <c r="Q151" s="221"/>
      <c r="R151" s="221"/>
      <c r="S151" s="221"/>
      <c r="T151" s="222"/>
      <c r="U151" s="221"/>
      <c r="V151" s="211"/>
      <c r="W151" s="211"/>
      <c r="X151" s="211"/>
      <c r="Y151" s="211"/>
      <c r="Z151" s="211"/>
      <c r="AA151" s="211"/>
      <c r="AB151" s="211"/>
      <c r="AC151" s="211"/>
      <c r="AD151" s="211"/>
      <c r="AE151" s="211" t="s">
        <v>137</v>
      </c>
      <c r="AF151" s="211">
        <v>0</v>
      </c>
      <c r="AG151" s="211"/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">
      <c r="A152" s="212"/>
      <c r="B152" s="218"/>
      <c r="C152" s="263" t="s">
        <v>284</v>
      </c>
      <c r="D152" s="223"/>
      <c r="E152" s="228">
        <v>8.44</v>
      </c>
      <c r="F152" s="231"/>
      <c r="G152" s="231"/>
      <c r="H152" s="231"/>
      <c r="I152" s="231"/>
      <c r="J152" s="231"/>
      <c r="K152" s="231"/>
      <c r="L152" s="231"/>
      <c r="M152" s="231"/>
      <c r="N152" s="221"/>
      <c r="O152" s="221"/>
      <c r="P152" s="221"/>
      <c r="Q152" s="221"/>
      <c r="R152" s="221"/>
      <c r="S152" s="221"/>
      <c r="T152" s="222"/>
      <c r="U152" s="221"/>
      <c r="V152" s="211"/>
      <c r="W152" s="211"/>
      <c r="X152" s="211"/>
      <c r="Y152" s="211"/>
      <c r="Z152" s="211"/>
      <c r="AA152" s="211"/>
      <c r="AB152" s="211"/>
      <c r="AC152" s="211"/>
      <c r="AD152" s="211"/>
      <c r="AE152" s="211" t="s">
        <v>137</v>
      </c>
      <c r="AF152" s="211">
        <v>0</v>
      </c>
      <c r="AG152" s="211"/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12">
        <v>51</v>
      </c>
      <c r="B153" s="218" t="s">
        <v>285</v>
      </c>
      <c r="C153" s="262" t="s">
        <v>286</v>
      </c>
      <c r="D153" s="220" t="s">
        <v>210</v>
      </c>
      <c r="E153" s="227">
        <v>8.44</v>
      </c>
      <c r="F153" s="230">
        <f>H153+J153</f>
        <v>0</v>
      </c>
      <c r="G153" s="231">
        <f>ROUND(E153*F153,2)</f>
        <v>0</v>
      </c>
      <c r="H153" s="231"/>
      <c r="I153" s="231">
        <f>ROUND(E153*H153,2)</f>
        <v>0</v>
      </c>
      <c r="J153" s="231"/>
      <c r="K153" s="231">
        <f>ROUND(E153*J153,2)</f>
        <v>0</v>
      </c>
      <c r="L153" s="231">
        <v>12</v>
      </c>
      <c r="M153" s="231">
        <f>G153*(1+L153/100)</f>
        <v>0</v>
      </c>
      <c r="N153" s="221">
        <v>0</v>
      </c>
      <c r="O153" s="221">
        <f>ROUND(E153*N153,5)</f>
        <v>0</v>
      </c>
      <c r="P153" s="221">
        <v>0</v>
      </c>
      <c r="Q153" s="221">
        <f>ROUND(E153*P153,5)</f>
        <v>0</v>
      </c>
      <c r="R153" s="221"/>
      <c r="S153" s="221"/>
      <c r="T153" s="222">
        <v>0.154</v>
      </c>
      <c r="U153" s="221">
        <f>ROUND(E153*T153,2)</f>
        <v>1.3</v>
      </c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 t="s">
        <v>135</v>
      </c>
      <c r="AF153" s="211"/>
      <c r="AG153" s="211"/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ht="22.5" outlineLevel="1" x14ac:dyDescent="0.2">
      <c r="A154" s="212">
        <v>52</v>
      </c>
      <c r="B154" s="218" t="s">
        <v>172</v>
      </c>
      <c r="C154" s="262" t="s">
        <v>287</v>
      </c>
      <c r="D154" s="220" t="s">
        <v>154</v>
      </c>
      <c r="E154" s="227">
        <v>15.84</v>
      </c>
      <c r="F154" s="230">
        <f>H154+J154</f>
        <v>0</v>
      </c>
      <c r="G154" s="231">
        <f>ROUND(E154*F154,2)</f>
        <v>0</v>
      </c>
      <c r="H154" s="231"/>
      <c r="I154" s="231">
        <f>ROUND(E154*H154,2)</f>
        <v>0</v>
      </c>
      <c r="J154" s="231"/>
      <c r="K154" s="231">
        <f>ROUND(E154*J154,2)</f>
        <v>0</v>
      </c>
      <c r="L154" s="231">
        <v>12</v>
      </c>
      <c r="M154" s="231">
        <f>G154*(1+L154/100)</f>
        <v>0</v>
      </c>
      <c r="N154" s="221">
        <v>0</v>
      </c>
      <c r="O154" s="221">
        <f>ROUND(E154*N154,5)</f>
        <v>0</v>
      </c>
      <c r="P154" s="221">
        <v>0</v>
      </c>
      <c r="Q154" s="221">
        <f>ROUND(E154*P154,5)</f>
        <v>0</v>
      </c>
      <c r="R154" s="221"/>
      <c r="S154" s="221"/>
      <c r="T154" s="222">
        <v>0</v>
      </c>
      <c r="U154" s="221">
        <f>ROUND(E154*T154,2)</f>
        <v>0</v>
      </c>
      <c r="V154" s="211"/>
      <c r="W154" s="211"/>
      <c r="X154" s="211"/>
      <c r="Y154" s="211"/>
      <c r="Z154" s="211"/>
      <c r="AA154" s="211"/>
      <c r="AB154" s="211"/>
      <c r="AC154" s="211"/>
      <c r="AD154" s="211"/>
      <c r="AE154" s="211" t="s">
        <v>135</v>
      </c>
      <c r="AF154" s="211"/>
      <c r="AG154" s="211"/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12"/>
      <c r="B155" s="218"/>
      <c r="C155" s="263" t="s">
        <v>288</v>
      </c>
      <c r="D155" s="223"/>
      <c r="E155" s="228">
        <v>14.46</v>
      </c>
      <c r="F155" s="231"/>
      <c r="G155" s="231"/>
      <c r="H155" s="231"/>
      <c r="I155" s="231"/>
      <c r="J155" s="231"/>
      <c r="K155" s="231"/>
      <c r="L155" s="231"/>
      <c r="M155" s="231"/>
      <c r="N155" s="221"/>
      <c r="O155" s="221"/>
      <c r="P155" s="221"/>
      <c r="Q155" s="221"/>
      <c r="R155" s="221"/>
      <c r="S155" s="221"/>
      <c r="T155" s="222"/>
      <c r="U155" s="221"/>
      <c r="V155" s="211"/>
      <c r="W155" s="211"/>
      <c r="X155" s="211"/>
      <c r="Y155" s="211"/>
      <c r="Z155" s="211"/>
      <c r="AA155" s="211"/>
      <c r="AB155" s="211"/>
      <c r="AC155" s="211"/>
      <c r="AD155" s="211"/>
      <c r="AE155" s="211" t="s">
        <v>137</v>
      </c>
      <c r="AF155" s="211">
        <v>0</v>
      </c>
      <c r="AG155" s="211"/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12"/>
      <c r="B156" s="218"/>
      <c r="C156" s="263" t="s">
        <v>289</v>
      </c>
      <c r="D156" s="223"/>
      <c r="E156" s="228">
        <v>1.0972</v>
      </c>
      <c r="F156" s="231"/>
      <c r="G156" s="231"/>
      <c r="H156" s="231"/>
      <c r="I156" s="231"/>
      <c r="J156" s="231"/>
      <c r="K156" s="231"/>
      <c r="L156" s="231"/>
      <c r="M156" s="231"/>
      <c r="N156" s="221"/>
      <c r="O156" s="221"/>
      <c r="P156" s="221"/>
      <c r="Q156" s="221"/>
      <c r="R156" s="221"/>
      <c r="S156" s="221"/>
      <c r="T156" s="222"/>
      <c r="U156" s="221"/>
      <c r="V156" s="211"/>
      <c r="W156" s="211"/>
      <c r="X156" s="211"/>
      <c r="Y156" s="211"/>
      <c r="Z156" s="211"/>
      <c r="AA156" s="211"/>
      <c r="AB156" s="211"/>
      <c r="AC156" s="211"/>
      <c r="AD156" s="211"/>
      <c r="AE156" s="211" t="s">
        <v>137</v>
      </c>
      <c r="AF156" s="211">
        <v>0</v>
      </c>
      <c r="AG156" s="211"/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2"/>
      <c r="B157" s="218"/>
      <c r="C157" s="263" t="s">
        <v>290</v>
      </c>
      <c r="D157" s="223"/>
      <c r="E157" s="228">
        <v>-15.5572</v>
      </c>
      <c r="F157" s="231"/>
      <c r="G157" s="231"/>
      <c r="H157" s="231"/>
      <c r="I157" s="231"/>
      <c r="J157" s="231"/>
      <c r="K157" s="231"/>
      <c r="L157" s="231"/>
      <c r="M157" s="231"/>
      <c r="N157" s="221"/>
      <c r="O157" s="221"/>
      <c r="P157" s="221"/>
      <c r="Q157" s="221"/>
      <c r="R157" s="221"/>
      <c r="S157" s="221"/>
      <c r="T157" s="222"/>
      <c r="U157" s="221"/>
      <c r="V157" s="211"/>
      <c r="W157" s="211"/>
      <c r="X157" s="211"/>
      <c r="Y157" s="211"/>
      <c r="Z157" s="211"/>
      <c r="AA157" s="211"/>
      <c r="AB157" s="211"/>
      <c r="AC157" s="211"/>
      <c r="AD157" s="211"/>
      <c r="AE157" s="211" t="s">
        <v>137</v>
      </c>
      <c r="AF157" s="211">
        <v>0</v>
      </c>
      <c r="AG157" s="211"/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12"/>
      <c r="B158" s="218"/>
      <c r="C158" s="263" t="s">
        <v>291</v>
      </c>
      <c r="D158" s="223"/>
      <c r="E158" s="228">
        <v>15.84</v>
      </c>
      <c r="F158" s="231"/>
      <c r="G158" s="231"/>
      <c r="H158" s="231"/>
      <c r="I158" s="231"/>
      <c r="J158" s="231"/>
      <c r="K158" s="231"/>
      <c r="L158" s="231"/>
      <c r="M158" s="231"/>
      <c r="N158" s="221"/>
      <c r="O158" s="221"/>
      <c r="P158" s="221"/>
      <c r="Q158" s="221"/>
      <c r="R158" s="221"/>
      <c r="S158" s="221"/>
      <c r="T158" s="222"/>
      <c r="U158" s="221"/>
      <c r="V158" s="211"/>
      <c r="W158" s="211"/>
      <c r="X158" s="211"/>
      <c r="Y158" s="211"/>
      <c r="Z158" s="211"/>
      <c r="AA158" s="211"/>
      <c r="AB158" s="211"/>
      <c r="AC158" s="211"/>
      <c r="AD158" s="211"/>
      <c r="AE158" s="211" t="s">
        <v>137</v>
      </c>
      <c r="AF158" s="211">
        <v>0</v>
      </c>
      <c r="AG158" s="211"/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12">
        <v>53</v>
      </c>
      <c r="B159" s="218" t="s">
        <v>292</v>
      </c>
      <c r="C159" s="262" t="s">
        <v>293</v>
      </c>
      <c r="D159" s="220" t="s">
        <v>0</v>
      </c>
      <c r="E159" s="273"/>
      <c r="F159" s="230">
        <v>0</v>
      </c>
      <c r="G159" s="231">
        <f>ROUND(E159*F159,2)</f>
        <v>0</v>
      </c>
      <c r="H159" s="231"/>
      <c r="I159" s="231">
        <f>ROUND(E159*H159,2)</f>
        <v>0</v>
      </c>
      <c r="J159" s="231"/>
      <c r="K159" s="231">
        <f>ROUND(E159*J159,2)</f>
        <v>0</v>
      </c>
      <c r="L159" s="231">
        <v>12</v>
      </c>
      <c r="M159" s="231">
        <f>G159*(1+L159/100)</f>
        <v>0</v>
      </c>
      <c r="N159" s="221">
        <v>0</v>
      </c>
      <c r="O159" s="221">
        <f>ROUND(E159*N159,5)</f>
        <v>0</v>
      </c>
      <c r="P159" s="221">
        <v>0</v>
      </c>
      <c r="Q159" s="221">
        <f>ROUND(E159*P159,5)</f>
        <v>0</v>
      </c>
      <c r="R159" s="221"/>
      <c r="S159" s="221"/>
      <c r="T159" s="222">
        <v>0</v>
      </c>
      <c r="U159" s="221">
        <f>ROUND(E159*T159,2)</f>
        <v>0</v>
      </c>
      <c r="V159" s="211"/>
      <c r="W159" s="211"/>
      <c r="X159" s="211"/>
      <c r="Y159" s="211"/>
      <c r="Z159" s="211"/>
      <c r="AA159" s="211"/>
      <c r="AB159" s="211"/>
      <c r="AC159" s="211"/>
      <c r="AD159" s="211"/>
      <c r="AE159" s="211" t="s">
        <v>135</v>
      </c>
      <c r="AF159" s="211"/>
      <c r="AG159" s="211"/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12"/>
      <c r="B160" s="218"/>
      <c r="C160" s="263"/>
      <c r="D160" s="223"/>
      <c r="E160" s="228"/>
      <c r="F160" s="231"/>
      <c r="G160" s="231"/>
      <c r="H160" s="231"/>
      <c r="I160" s="231"/>
      <c r="J160" s="231"/>
      <c r="K160" s="231"/>
      <c r="L160" s="231"/>
      <c r="M160" s="231"/>
      <c r="N160" s="221"/>
      <c r="O160" s="221"/>
      <c r="P160" s="221"/>
      <c r="Q160" s="221"/>
      <c r="R160" s="221"/>
      <c r="S160" s="221"/>
      <c r="T160" s="222"/>
      <c r="U160" s="221"/>
      <c r="V160" s="211"/>
      <c r="W160" s="211"/>
      <c r="X160" s="211"/>
      <c r="Y160" s="211"/>
      <c r="Z160" s="211"/>
      <c r="AA160" s="211"/>
      <c r="AB160" s="211"/>
      <c r="AC160" s="211"/>
      <c r="AD160" s="211"/>
      <c r="AE160" s="211" t="s">
        <v>137</v>
      </c>
      <c r="AF160" s="211">
        <v>0</v>
      </c>
      <c r="AG160" s="211"/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x14ac:dyDescent="0.2">
      <c r="A161" s="213" t="s">
        <v>130</v>
      </c>
      <c r="B161" s="219" t="s">
        <v>95</v>
      </c>
      <c r="C161" s="264" t="s">
        <v>96</v>
      </c>
      <c r="D161" s="224"/>
      <c r="E161" s="229"/>
      <c r="F161" s="232"/>
      <c r="G161" s="232">
        <f>SUMIF(AE162:AE188,"&lt;&gt;NOR",G162:G188)</f>
        <v>0</v>
      </c>
      <c r="H161" s="232"/>
      <c r="I161" s="232">
        <f>SUM(I162:I188)</f>
        <v>0</v>
      </c>
      <c r="J161" s="232"/>
      <c r="K161" s="232">
        <f>SUM(K162:K188)</f>
        <v>0</v>
      </c>
      <c r="L161" s="232"/>
      <c r="M161" s="232">
        <f>SUM(M162:M188)</f>
        <v>0</v>
      </c>
      <c r="N161" s="225"/>
      <c r="O161" s="225">
        <f>SUM(O162:O188)</f>
        <v>0.13766</v>
      </c>
      <c r="P161" s="225"/>
      <c r="Q161" s="225">
        <f>SUM(Q162:Q188)</f>
        <v>0</v>
      </c>
      <c r="R161" s="225"/>
      <c r="S161" s="225"/>
      <c r="T161" s="226"/>
      <c r="U161" s="225">
        <f>SUM(U162:U188)</f>
        <v>41.1</v>
      </c>
      <c r="AE161" t="s">
        <v>131</v>
      </c>
    </row>
    <row r="162" spans="1:60" ht="22.5" outlineLevel="1" x14ac:dyDescent="0.2">
      <c r="A162" s="212">
        <v>54</v>
      </c>
      <c r="B162" s="218" t="s">
        <v>294</v>
      </c>
      <c r="C162" s="262" t="s">
        <v>295</v>
      </c>
      <c r="D162" s="220" t="s">
        <v>154</v>
      </c>
      <c r="E162" s="227">
        <v>26.731000000000002</v>
      </c>
      <c r="F162" s="230">
        <f>H162+J162</f>
        <v>0</v>
      </c>
      <c r="G162" s="231">
        <f>ROUND(E162*F162,2)</f>
        <v>0</v>
      </c>
      <c r="H162" s="231"/>
      <c r="I162" s="231">
        <f>ROUND(E162*H162,2)</f>
        <v>0</v>
      </c>
      <c r="J162" s="231"/>
      <c r="K162" s="231">
        <f>ROUND(E162*J162,2)</f>
        <v>0</v>
      </c>
      <c r="L162" s="231">
        <v>12</v>
      </c>
      <c r="M162" s="231">
        <f>G162*(1+L162/100)</f>
        <v>0</v>
      </c>
      <c r="N162" s="221">
        <v>5.1500000000000001E-3</v>
      </c>
      <c r="O162" s="221">
        <f>ROUND(E162*N162,5)</f>
        <v>0.13766</v>
      </c>
      <c r="P162" s="221">
        <v>0</v>
      </c>
      <c r="Q162" s="221">
        <f>ROUND(E162*P162,5)</f>
        <v>0</v>
      </c>
      <c r="R162" s="221"/>
      <c r="S162" s="221"/>
      <c r="T162" s="222">
        <v>1.27</v>
      </c>
      <c r="U162" s="221">
        <f>ROUND(E162*T162,2)</f>
        <v>33.950000000000003</v>
      </c>
      <c r="V162" s="211"/>
      <c r="W162" s="211"/>
      <c r="X162" s="211"/>
      <c r="Y162" s="211"/>
      <c r="Z162" s="211"/>
      <c r="AA162" s="211"/>
      <c r="AB162" s="211"/>
      <c r="AC162" s="211"/>
      <c r="AD162" s="211"/>
      <c r="AE162" s="211" t="s">
        <v>135</v>
      </c>
      <c r="AF162" s="211"/>
      <c r="AG162" s="211"/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12"/>
      <c r="B163" s="218"/>
      <c r="C163" s="263" t="s">
        <v>296</v>
      </c>
      <c r="D163" s="223"/>
      <c r="E163" s="228"/>
      <c r="F163" s="231"/>
      <c r="G163" s="231"/>
      <c r="H163" s="231"/>
      <c r="I163" s="231"/>
      <c r="J163" s="231"/>
      <c r="K163" s="231"/>
      <c r="L163" s="231"/>
      <c r="M163" s="231"/>
      <c r="N163" s="221"/>
      <c r="O163" s="221"/>
      <c r="P163" s="221"/>
      <c r="Q163" s="221"/>
      <c r="R163" s="221"/>
      <c r="S163" s="221"/>
      <c r="T163" s="222"/>
      <c r="U163" s="221"/>
      <c r="V163" s="211"/>
      <c r="W163" s="211"/>
      <c r="X163" s="211"/>
      <c r="Y163" s="211"/>
      <c r="Z163" s="211"/>
      <c r="AA163" s="211"/>
      <c r="AB163" s="211"/>
      <c r="AC163" s="211"/>
      <c r="AD163" s="211"/>
      <c r="AE163" s="211" t="s">
        <v>137</v>
      </c>
      <c r="AF163" s="211">
        <v>0</v>
      </c>
      <c r="AG163" s="211"/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12"/>
      <c r="B164" s="218"/>
      <c r="C164" s="263" t="s">
        <v>297</v>
      </c>
      <c r="D164" s="223"/>
      <c r="E164" s="228">
        <v>16.611000000000001</v>
      </c>
      <c r="F164" s="231"/>
      <c r="G164" s="231"/>
      <c r="H164" s="231"/>
      <c r="I164" s="231"/>
      <c r="J164" s="231"/>
      <c r="K164" s="231"/>
      <c r="L164" s="231"/>
      <c r="M164" s="231"/>
      <c r="N164" s="221"/>
      <c r="O164" s="221"/>
      <c r="P164" s="221"/>
      <c r="Q164" s="221"/>
      <c r="R164" s="221"/>
      <c r="S164" s="221"/>
      <c r="T164" s="222"/>
      <c r="U164" s="221"/>
      <c r="V164" s="211"/>
      <c r="W164" s="211"/>
      <c r="X164" s="211"/>
      <c r="Y164" s="211"/>
      <c r="Z164" s="211"/>
      <c r="AA164" s="211"/>
      <c r="AB164" s="211"/>
      <c r="AC164" s="211"/>
      <c r="AD164" s="211"/>
      <c r="AE164" s="211" t="s">
        <v>137</v>
      </c>
      <c r="AF164" s="211">
        <v>0</v>
      </c>
      <c r="AG164" s="211"/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12"/>
      <c r="B165" s="218"/>
      <c r="C165" s="263" t="s">
        <v>298</v>
      </c>
      <c r="D165" s="223"/>
      <c r="E165" s="228">
        <v>-2.02</v>
      </c>
      <c r="F165" s="231"/>
      <c r="G165" s="231"/>
      <c r="H165" s="231"/>
      <c r="I165" s="231"/>
      <c r="J165" s="231"/>
      <c r="K165" s="231"/>
      <c r="L165" s="231"/>
      <c r="M165" s="231"/>
      <c r="N165" s="221"/>
      <c r="O165" s="221"/>
      <c r="P165" s="221"/>
      <c r="Q165" s="221"/>
      <c r="R165" s="221"/>
      <c r="S165" s="221"/>
      <c r="T165" s="222"/>
      <c r="U165" s="221"/>
      <c r="V165" s="211"/>
      <c r="W165" s="211"/>
      <c r="X165" s="211"/>
      <c r="Y165" s="211"/>
      <c r="Z165" s="211"/>
      <c r="AA165" s="211"/>
      <c r="AB165" s="211"/>
      <c r="AC165" s="211"/>
      <c r="AD165" s="211"/>
      <c r="AE165" s="211" t="s">
        <v>137</v>
      </c>
      <c r="AF165" s="211">
        <v>0</v>
      </c>
      <c r="AG165" s="211"/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">
      <c r="A166" s="212"/>
      <c r="B166" s="218"/>
      <c r="C166" s="263" t="s">
        <v>299</v>
      </c>
      <c r="D166" s="223"/>
      <c r="E166" s="228">
        <v>-0.81</v>
      </c>
      <c r="F166" s="231"/>
      <c r="G166" s="231"/>
      <c r="H166" s="231"/>
      <c r="I166" s="231"/>
      <c r="J166" s="231"/>
      <c r="K166" s="231"/>
      <c r="L166" s="231"/>
      <c r="M166" s="231"/>
      <c r="N166" s="221"/>
      <c r="O166" s="221"/>
      <c r="P166" s="221"/>
      <c r="Q166" s="221"/>
      <c r="R166" s="221"/>
      <c r="S166" s="221"/>
      <c r="T166" s="222"/>
      <c r="U166" s="221"/>
      <c r="V166" s="211"/>
      <c r="W166" s="211"/>
      <c r="X166" s="211"/>
      <c r="Y166" s="211"/>
      <c r="Z166" s="211"/>
      <c r="AA166" s="211"/>
      <c r="AB166" s="211"/>
      <c r="AC166" s="211"/>
      <c r="AD166" s="211"/>
      <c r="AE166" s="211" t="s">
        <v>137</v>
      </c>
      <c r="AF166" s="211">
        <v>0</v>
      </c>
      <c r="AG166" s="211"/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">
      <c r="A167" s="212"/>
      <c r="B167" s="218"/>
      <c r="C167" s="263" t="s">
        <v>300</v>
      </c>
      <c r="D167" s="223"/>
      <c r="E167" s="228"/>
      <c r="F167" s="231"/>
      <c r="G167" s="231"/>
      <c r="H167" s="231"/>
      <c r="I167" s="231"/>
      <c r="J167" s="231"/>
      <c r="K167" s="231"/>
      <c r="L167" s="231"/>
      <c r="M167" s="231"/>
      <c r="N167" s="221"/>
      <c r="O167" s="221"/>
      <c r="P167" s="221"/>
      <c r="Q167" s="221"/>
      <c r="R167" s="221"/>
      <c r="S167" s="221"/>
      <c r="T167" s="222"/>
      <c r="U167" s="221"/>
      <c r="V167" s="211"/>
      <c r="W167" s="211"/>
      <c r="X167" s="211"/>
      <c r="Y167" s="211"/>
      <c r="Z167" s="211"/>
      <c r="AA167" s="211"/>
      <c r="AB167" s="211"/>
      <c r="AC167" s="211"/>
      <c r="AD167" s="211"/>
      <c r="AE167" s="211" t="s">
        <v>137</v>
      </c>
      <c r="AF167" s="211">
        <v>0</v>
      </c>
      <c r="AG167" s="211"/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">
      <c r="A168" s="212"/>
      <c r="B168" s="218"/>
      <c r="C168" s="263" t="s">
        <v>301</v>
      </c>
      <c r="D168" s="223"/>
      <c r="E168" s="228">
        <v>16.59</v>
      </c>
      <c r="F168" s="231"/>
      <c r="G168" s="231"/>
      <c r="H168" s="231"/>
      <c r="I168" s="231"/>
      <c r="J168" s="231"/>
      <c r="K168" s="231"/>
      <c r="L168" s="231"/>
      <c r="M168" s="231"/>
      <c r="N168" s="221"/>
      <c r="O168" s="221"/>
      <c r="P168" s="221"/>
      <c r="Q168" s="221"/>
      <c r="R168" s="221"/>
      <c r="S168" s="221"/>
      <c r="T168" s="222"/>
      <c r="U168" s="221"/>
      <c r="V168" s="211"/>
      <c r="W168" s="211"/>
      <c r="X168" s="211"/>
      <c r="Y168" s="211"/>
      <c r="Z168" s="211"/>
      <c r="AA168" s="211"/>
      <c r="AB168" s="211"/>
      <c r="AC168" s="211"/>
      <c r="AD168" s="211"/>
      <c r="AE168" s="211" t="s">
        <v>137</v>
      </c>
      <c r="AF168" s="211">
        <v>0</v>
      </c>
      <c r="AG168" s="211"/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12"/>
      <c r="B169" s="218"/>
      <c r="C169" s="263" t="s">
        <v>302</v>
      </c>
      <c r="D169" s="223"/>
      <c r="E169" s="228">
        <v>-2.02</v>
      </c>
      <c r="F169" s="231"/>
      <c r="G169" s="231"/>
      <c r="H169" s="231"/>
      <c r="I169" s="231"/>
      <c r="J169" s="231"/>
      <c r="K169" s="231"/>
      <c r="L169" s="231"/>
      <c r="M169" s="231"/>
      <c r="N169" s="221"/>
      <c r="O169" s="221"/>
      <c r="P169" s="221"/>
      <c r="Q169" s="221"/>
      <c r="R169" s="221"/>
      <c r="S169" s="221"/>
      <c r="T169" s="222"/>
      <c r="U169" s="221"/>
      <c r="V169" s="211"/>
      <c r="W169" s="211"/>
      <c r="X169" s="211"/>
      <c r="Y169" s="211"/>
      <c r="Z169" s="211"/>
      <c r="AA169" s="211"/>
      <c r="AB169" s="211"/>
      <c r="AC169" s="211"/>
      <c r="AD169" s="211"/>
      <c r="AE169" s="211" t="s">
        <v>137</v>
      </c>
      <c r="AF169" s="211">
        <v>0</v>
      </c>
      <c r="AG169" s="211"/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12"/>
      <c r="B170" s="218"/>
      <c r="C170" s="263" t="s">
        <v>303</v>
      </c>
      <c r="D170" s="223"/>
      <c r="E170" s="228">
        <v>-1.62</v>
      </c>
      <c r="F170" s="231"/>
      <c r="G170" s="231"/>
      <c r="H170" s="231"/>
      <c r="I170" s="231"/>
      <c r="J170" s="231"/>
      <c r="K170" s="231"/>
      <c r="L170" s="231"/>
      <c r="M170" s="231"/>
      <c r="N170" s="221"/>
      <c r="O170" s="221"/>
      <c r="P170" s="221"/>
      <c r="Q170" s="221"/>
      <c r="R170" s="221"/>
      <c r="S170" s="221"/>
      <c r="T170" s="222"/>
      <c r="U170" s="221"/>
      <c r="V170" s="211"/>
      <c r="W170" s="211"/>
      <c r="X170" s="211"/>
      <c r="Y170" s="211"/>
      <c r="Z170" s="211"/>
      <c r="AA170" s="211"/>
      <c r="AB170" s="211"/>
      <c r="AC170" s="211"/>
      <c r="AD170" s="211"/>
      <c r="AE170" s="211" t="s">
        <v>137</v>
      </c>
      <c r="AF170" s="211">
        <v>0</v>
      </c>
      <c r="AG170" s="211"/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12">
        <v>55</v>
      </c>
      <c r="B171" s="218" t="s">
        <v>172</v>
      </c>
      <c r="C171" s="262" t="s">
        <v>304</v>
      </c>
      <c r="D171" s="220" t="s">
        <v>154</v>
      </c>
      <c r="E171" s="227">
        <v>33.119999999999997</v>
      </c>
      <c r="F171" s="230">
        <f>H171+J171</f>
        <v>0</v>
      </c>
      <c r="G171" s="231">
        <f>ROUND(E171*F171,2)</f>
        <v>0</v>
      </c>
      <c r="H171" s="231"/>
      <c r="I171" s="231">
        <f>ROUND(E171*H171,2)</f>
        <v>0</v>
      </c>
      <c r="J171" s="231"/>
      <c r="K171" s="231">
        <f>ROUND(E171*J171,2)</f>
        <v>0</v>
      </c>
      <c r="L171" s="231">
        <v>12</v>
      </c>
      <c r="M171" s="231">
        <f>G171*(1+L171/100)</f>
        <v>0</v>
      </c>
      <c r="N171" s="221">
        <v>0</v>
      </c>
      <c r="O171" s="221">
        <f>ROUND(E171*N171,5)</f>
        <v>0</v>
      </c>
      <c r="P171" s="221">
        <v>0</v>
      </c>
      <c r="Q171" s="221">
        <f>ROUND(E171*P171,5)</f>
        <v>0</v>
      </c>
      <c r="R171" s="221"/>
      <c r="S171" s="221"/>
      <c r="T171" s="222">
        <v>0</v>
      </c>
      <c r="U171" s="221">
        <f>ROUND(E171*T171,2)</f>
        <v>0</v>
      </c>
      <c r="V171" s="211"/>
      <c r="W171" s="211"/>
      <c r="X171" s="211"/>
      <c r="Y171" s="211"/>
      <c r="Z171" s="211"/>
      <c r="AA171" s="211"/>
      <c r="AB171" s="211"/>
      <c r="AC171" s="211"/>
      <c r="AD171" s="211"/>
      <c r="AE171" s="211" t="s">
        <v>135</v>
      </c>
      <c r="AF171" s="211"/>
      <c r="AG171" s="211"/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12"/>
      <c r="B172" s="218"/>
      <c r="C172" s="263" t="s">
        <v>305</v>
      </c>
      <c r="D172" s="223"/>
      <c r="E172" s="228">
        <v>32.077199999999998</v>
      </c>
      <c r="F172" s="231"/>
      <c r="G172" s="231"/>
      <c r="H172" s="231"/>
      <c r="I172" s="231"/>
      <c r="J172" s="231"/>
      <c r="K172" s="231"/>
      <c r="L172" s="231"/>
      <c r="M172" s="231"/>
      <c r="N172" s="221"/>
      <c r="O172" s="221"/>
      <c r="P172" s="221"/>
      <c r="Q172" s="221"/>
      <c r="R172" s="221"/>
      <c r="S172" s="221"/>
      <c r="T172" s="222"/>
      <c r="U172" s="221"/>
      <c r="V172" s="211"/>
      <c r="W172" s="211"/>
      <c r="X172" s="211"/>
      <c r="Y172" s="211"/>
      <c r="Z172" s="211"/>
      <c r="AA172" s="211"/>
      <c r="AB172" s="211"/>
      <c r="AC172" s="211"/>
      <c r="AD172" s="211"/>
      <c r="AE172" s="211" t="s">
        <v>137</v>
      </c>
      <c r="AF172" s="211">
        <v>0</v>
      </c>
      <c r="AG172" s="211"/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12"/>
      <c r="B173" s="218"/>
      <c r="C173" s="263" t="s">
        <v>306</v>
      </c>
      <c r="D173" s="223"/>
      <c r="E173" s="228">
        <v>-32.077199999999998</v>
      </c>
      <c r="F173" s="231"/>
      <c r="G173" s="231"/>
      <c r="H173" s="231"/>
      <c r="I173" s="231"/>
      <c r="J173" s="231"/>
      <c r="K173" s="231"/>
      <c r="L173" s="231"/>
      <c r="M173" s="231"/>
      <c r="N173" s="221"/>
      <c r="O173" s="221"/>
      <c r="P173" s="221"/>
      <c r="Q173" s="221"/>
      <c r="R173" s="221"/>
      <c r="S173" s="221"/>
      <c r="T173" s="222"/>
      <c r="U173" s="221"/>
      <c r="V173" s="211"/>
      <c r="W173" s="211"/>
      <c r="X173" s="211"/>
      <c r="Y173" s="211"/>
      <c r="Z173" s="211"/>
      <c r="AA173" s="211"/>
      <c r="AB173" s="211"/>
      <c r="AC173" s="211"/>
      <c r="AD173" s="211"/>
      <c r="AE173" s="211" t="s">
        <v>137</v>
      </c>
      <c r="AF173" s="211">
        <v>0</v>
      </c>
      <c r="AG173" s="211"/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12"/>
      <c r="B174" s="218"/>
      <c r="C174" s="263" t="s">
        <v>307</v>
      </c>
      <c r="D174" s="223"/>
      <c r="E174" s="228">
        <v>33.119999999999997</v>
      </c>
      <c r="F174" s="231"/>
      <c r="G174" s="231"/>
      <c r="H174" s="231"/>
      <c r="I174" s="231"/>
      <c r="J174" s="231"/>
      <c r="K174" s="231"/>
      <c r="L174" s="231"/>
      <c r="M174" s="231"/>
      <c r="N174" s="221"/>
      <c r="O174" s="221"/>
      <c r="P174" s="221"/>
      <c r="Q174" s="221"/>
      <c r="R174" s="221"/>
      <c r="S174" s="221"/>
      <c r="T174" s="222"/>
      <c r="U174" s="221"/>
      <c r="V174" s="211"/>
      <c r="W174" s="211"/>
      <c r="X174" s="211"/>
      <c r="Y174" s="211"/>
      <c r="Z174" s="211"/>
      <c r="AA174" s="211"/>
      <c r="AB174" s="211"/>
      <c r="AC174" s="211"/>
      <c r="AD174" s="211"/>
      <c r="AE174" s="211" t="s">
        <v>137</v>
      </c>
      <c r="AF174" s="211">
        <v>0</v>
      </c>
      <c r="AG174" s="211"/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ht="22.5" outlineLevel="1" x14ac:dyDescent="0.2">
      <c r="A175" s="212">
        <v>56</v>
      </c>
      <c r="B175" s="218" t="s">
        <v>308</v>
      </c>
      <c r="C175" s="262" t="s">
        <v>309</v>
      </c>
      <c r="D175" s="220" t="s">
        <v>154</v>
      </c>
      <c r="E175" s="227">
        <v>2.4300000000000002</v>
      </c>
      <c r="F175" s="230">
        <f>H175+J175</f>
        <v>0</v>
      </c>
      <c r="G175" s="231">
        <f>ROUND(E175*F175,2)</f>
        <v>0</v>
      </c>
      <c r="H175" s="231"/>
      <c r="I175" s="231">
        <f>ROUND(E175*H175,2)</f>
        <v>0</v>
      </c>
      <c r="J175" s="231"/>
      <c r="K175" s="231">
        <f>ROUND(E175*J175,2)</f>
        <v>0</v>
      </c>
      <c r="L175" s="231">
        <v>12</v>
      </c>
      <c r="M175" s="231">
        <f>G175*(1+L175/100)</f>
        <v>0</v>
      </c>
      <c r="N175" s="221">
        <v>0</v>
      </c>
      <c r="O175" s="221">
        <f>ROUND(E175*N175,5)</f>
        <v>0</v>
      </c>
      <c r="P175" s="221">
        <v>0</v>
      </c>
      <c r="Q175" s="221">
        <f>ROUND(E175*P175,5)</f>
        <v>0</v>
      </c>
      <c r="R175" s="221"/>
      <c r="S175" s="221"/>
      <c r="T175" s="222">
        <v>1.37</v>
      </c>
      <c r="U175" s="221">
        <f>ROUND(E175*T175,2)</f>
        <v>3.33</v>
      </c>
      <c r="V175" s="211"/>
      <c r="W175" s="211"/>
      <c r="X175" s="211"/>
      <c r="Y175" s="211"/>
      <c r="Z175" s="211"/>
      <c r="AA175" s="211"/>
      <c r="AB175" s="211"/>
      <c r="AC175" s="211"/>
      <c r="AD175" s="211"/>
      <c r="AE175" s="211" t="s">
        <v>135</v>
      </c>
      <c r="AF175" s="211"/>
      <c r="AG175" s="211"/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12"/>
      <c r="B176" s="218"/>
      <c r="C176" s="263" t="s">
        <v>310</v>
      </c>
      <c r="D176" s="223"/>
      <c r="E176" s="228"/>
      <c r="F176" s="231"/>
      <c r="G176" s="231"/>
      <c r="H176" s="231"/>
      <c r="I176" s="231"/>
      <c r="J176" s="231"/>
      <c r="K176" s="231"/>
      <c r="L176" s="231"/>
      <c r="M176" s="231"/>
      <c r="N176" s="221"/>
      <c r="O176" s="221"/>
      <c r="P176" s="221"/>
      <c r="Q176" s="221"/>
      <c r="R176" s="221"/>
      <c r="S176" s="221"/>
      <c r="T176" s="222"/>
      <c r="U176" s="221"/>
      <c r="V176" s="211"/>
      <c r="W176" s="211"/>
      <c r="X176" s="211"/>
      <c r="Y176" s="211"/>
      <c r="Z176" s="211"/>
      <c r="AA176" s="211"/>
      <c r="AB176" s="211"/>
      <c r="AC176" s="211"/>
      <c r="AD176" s="211"/>
      <c r="AE176" s="211" t="s">
        <v>137</v>
      </c>
      <c r="AF176" s="211">
        <v>0</v>
      </c>
      <c r="AG176" s="211"/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12"/>
      <c r="B177" s="218"/>
      <c r="C177" s="263" t="s">
        <v>311</v>
      </c>
      <c r="D177" s="223"/>
      <c r="E177" s="228">
        <v>0.81</v>
      </c>
      <c r="F177" s="231"/>
      <c r="G177" s="231"/>
      <c r="H177" s="231"/>
      <c r="I177" s="231"/>
      <c r="J177" s="231"/>
      <c r="K177" s="231"/>
      <c r="L177" s="231"/>
      <c r="M177" s="231"/>
      <c r="N177" s="221"/>
      <c r="O177" s="221"/>
      <c r="P177" s="221"/>
      <c r="Q177" s="221"/>
      <c r="R177" s="221"/>
      <c r="S177" s="221"/>
      <c r="T177" s="222"/>
      <c r="U177" s="221"/>
      <c r="V177" s="211"/>
      <c r="W177" s="211"/>
      <c r="X177" s="211"/>
      <c r="Y177" s="211"/>
      <c r="Z177" s="211"/>
      <c r="AA177" s="211"/>
      <c r="AB177" s="211"/>
      <c r="AC177" s="211"/>
      <c r="AD177" s="211"/>
      <c r="AE177" s="211" t="s">
        <v>137</v>
      </c>
      <c r="AF177" s="211">
        <v>0</v>
      </c>
      <c r="AG177" s="211"/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12"/>
      <c r="B178" s="218"/>
      <c r="C178" s="263" t="s">
        <v>300</v>
      </c>
      <c r="D178" s="223"/>
      <c r="E178" s="228"/>
      <c r="F178" s="231"/>
      <c r="G178" s="231"/>
      <c r="H178" s="231"/>
      <c r="I178" s="231"/>
      <c r="J178" s="231"/>
      <c r="K178" s="231"/>
      <c r="L178" s="231"/>
      <c r="M178" s="231"/>
      <c r="N178" s="221"/>
      <c r="O178" s="221"/>
      <c r="P178" s="221"/>
      <c r="Q178" s="221"/>
      <c r="R178" s="221"/>
      <c r="S178" s="221"/>
      <c r="T178" s="222"/>
      <c r="U178" s="221"/>
      <c r="V178" s="211"/>
      <c r="W178" s="211"/>
      <c r="X178" s="211"/>
      <c r="Y178" s="211"/>
      <c r="Z178" s="211"/>
      <c r="AA178" s="211"/>
      <c r="AB178" s="211"/>
      <c r="AC178" s="211"/>
      <c r="AD178" s="211"/>
      <c r="AE178" s="211" t="s">
        <v>137</v>
      </c>
      <c r="AF178" s="211">
        <v>0</v>
      </c>
      <c r="AG178" s="211"/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12"/>
      <c r="B179" s="218"/>
      <c r="C179" s="263" t="s">
        <v>312</v>
      </c>
      <c r="D179" s="223"/>
      <c r="E179" s="228">
        <v>1.62</v>
      </c>
      <c r="F179" s="231"/>
      <c r="G179" s="231"/>
      <c r="H179" s="231"/>
      <c r="I179" s="231"/>
      <c r="J179" s="231"/>
      <c r="K179" s="231"/>
      <c r="L179" s="231"/>
      <c r="M179" s="231"/>
      <c r="N179" s="221"/>
      <c r="O179" s="221"/>
      <c r="P179" s="221"/>
      <c r="Q179" s="221"/>
      <c r="R179" s="221"/>
      <c r="S179" s="221"/>
      <c r="T179" s="222"/>
      <c r="U179" s="221"/>
      <c r="V179" s="211"/>
      <c r="W179" s="211"/>
      <c r="X179" s="211"/>
      <c r="Y179" s="211"/>
      <c r="Z179" s="211"/>
      <c r="AA179" s="211"/>
      <c r="AB179" s="211"/>
      <c r="AC179" s="211"/>
      <c r="AD179" s="211"/>
      <c r="AE179" s="211" t="s">
        <v>137</v>
      </c>
      <c r="AF179" s="211">
        <v>0</v>
      </c>
      <c r="AG179" s="211"/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12">
        <v>57</v>
      </c>
      <c r="B180" s="218" t="s">
        <v>313</v>
      </c>
      <c r="C180" s="262" t="s">
        <v>314</v>
      </c>
      <c r="D180" s="220" t="s">
        <v>210</v>
      </c>
      <c r="E180" s="227">
        <v>7.8</v>
      </c>
      <c r="F180" s="230">
        <f>H180+J180</f>
        <v>0</v>
      </c>
      <c r="G180" s="231">
        <f>ROUND(E180*F180,2)</f>
        <v>0</v>
      </c>
      <c r="H180" s="231"/>
      <c r="I180" s="231">
        <f>ROUND(E180*H180,2)</f>
        <v>0</v>
      </c>
      <c r="J180" s="231"/>
      <c r="K180" s="231">
        <f>ROUND(E180*J180,2)</f>
        <v>0</v>
      </c>
      <c r="L180" s="231">
        <v>12</v>
      </c>
      <c r="M180" s="231">
        <f>G180*(1+L180/100)</f>
        <v>0</v>
      </c>
      <c r="N180" s="221">
        <v>0</v>
      </c>
      <c r="O180" s="221">
        <f>ROUND(E180*N180,5)</f>
        <v>0</v>
      </c>
      <c r="P180" s="221">
        <v>0</v>
      </c>
      <c r="Q180" s="221">
        <f>ROUND(E180*P180,5)</f>
        <v>0</v>
      </c>
      <c r="R180" s="221"/>
      <c r="S180" s="221"/>
      <c r="T180" s="222">
        <v>0.49</v>
      </c>
      <c r="U180" s="221">
        <f>ROUND(E180*T180,2)</f>
        <v>3.82</v>
      </c>
      <c r="V180" s="211"/>
      <c r="W180" s="211"/>
      <c r="X180" s="211"/>
      <c r="Y180" s="211"/>
      <c r="Z180" s="211"/>
      <c r="AA180" s="211"/>
      <c r="AB180" s="211"/>
      <c r="AC180" s="211"/>
      <c r="AD180" s="211"/>
      <c r="AE180" s="211" t="s">
        <v>135</v>
      </c>
      <c r="AF180" s="211"/>
      <c r="AG180" s="211"/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12"/>
      <c r="B181" s="218"/>
      <c r="C181" s="263" t="s">
        <v>315</v>
      </c>
      <c r="D181" s="223"/>
      <c r="E181" s="228"/>
      <c r="F181" s="231"/>
      <c r="G181" s="231"/>
      <c r="H181" s="231"/>
      <c r="I181" s="231"/>
      <c r="J181" s="231"/>
      <c r="K181" s="231"/>
      <c r="L181" s="231"/>
      <c r="M181" s="231"/>
      <c r="N181" s="221"/>
      <c r="O181" s="221"/>
      <c r="P181" s="221"/>
      <c r="Q181" s="221"/>
      <c r="R181" s="221"/>
      <c r="S181" s="221"/>
      <c r="T181" s="222"/>
      <c r="U181" s="221"/>
      <c r="V181" s="211"/>
      <c r="W181" s="211"/>
      <c r="X181" s="211"/>
      <c r="Y181" s="211"/>
      <c r="Z181" s="211"/>
      <c r="AA181" s="211"/>
      <c r="AB181" s="211"/>
      <c r="AC181" s="211"/>
      <c r="AD181" s="211"/>
      <c r="AE181" s="211" t="s">
        <v>137</v>
      </c>
      <c r="AF181" s="211">
        <v>0</v>
      </c>
      <c r="AG181" s="211"/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12"/>
      <c r="B182" s="218"/>
      <c r="C182" s="263" t="s">
        <v>316</v>
      </c>
      <c r="D182" s="223"/>
      <c r="E182" s="228">
        <v>4.2</v>
      </c>
      <c r="F182" s="231"/>
      <c r="G182" s="231"/>
      <c r="H182" s="231"/>
      <c r="I182" s="231"/>
      <c r="J182" s="231"/>
      <c r="K182" s="231"/>
      <c r="L182" s="231"/>
      <c r="M182" s="231"/>
      <c r="N182" s="221"/>
      <c r="O182" s="221"/>
      <c r="P182" s="221"/>
      <c r="Q182" s="221"/>
      <c r="R182" s="221"/>
      <c r="S182" s="221"/>
      <c r="T182" s="222"/>
      <c r="U182" s="221"/>
      <c r="V182" s="211"/>
      <c r="W182" s="211"/>
      <c r="X182" s="211"/>
      <c r="Y182" s="211"/>
      <c r="Z182" s="211"/>
      <c r="AA182" s="211"/>
      <c r="AB182" s="211"/>
      <c r="AC182" s="211"/>
      <c r="AD182" s="211"/>
      <c r="AE182" s="211" t="s">
        <v>137</v>
      </c>
      <c r="AF182" s="211">
        <v>0</v>
      </c>
      <c r="AG182" s="211"/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12"/>
      <c r="B183" s="218"/>
      <c r="C183" s="263" t="s">
        <v>317</v>
      </c>
      <c r="D183" s="223"/>
      <c r="E183" s="228"/>
      <c r="F183" s="231"/>
      <c r="G183" s="231"/>
      <c r="H183" s="231"/>
      <c r="I183" s="231"/>
      <c r="J183" s="231"/>
      <c r="K183" s="231"/>
      <c r="L183" s="231"/>
      <c r="M183" s="231"/>
      <c r="N183" s="221"/>
      <c r="O183" s="221"/>
      <c r="P183" s="221"/>
      <c r="Q183" s="221"/>
      <c r="R183" s="221"/>
      <c r="S183" s="221"/>
      <c r="T183" s="222"/>
      <c r="U183" s="221"/>
      <c r="V183" s="211"/>
      <c r="W183" s="211"/>
      <c r="X183" s="211"/>
      <c r="Y183" s="211"/>
      <c r="Z183" s="211"/>
      <c r="AA183" s="211"/>
      <c r="AB183" s="211"/>
      <c r="AC183" s="211"/>
      <c r="AD183" s="211"/>
      <c r="AE183" s="211" t="s">
        <v>137</v>
      </c>
      <c r="AF183" s="211">
        <v>0</v>
      </c>
      <c r="AG183" s="211"/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12"/>
      <c r="B184" s="218"/>
      <c r="C184" s="263" t="s">
        <v>318</v>
      </c>
      <c r="D184" s="223"/>
      <c r="E184" s="228">
        <v>3.6</v>
      </c>
      <c r="F184" s="231"/>
      <c r="G184" s="231"/>
      <c r="H184" s="231"/>
      <c r="I184" s="231"/>
      <c r="J184" s="231"/>
      <c r="K184" s="231"/>
      <c r="L184" s="231"/>
      <c r="M184" s="231"/>
      <c r="N184" s="221"/>
      <c r="O184" s="221"/>
      <c r="P184" s="221"/>
      <c r="Q184" s="221"/>
      <c r="R184" s="221"/>
      <c r="S184" s="221"/>
      <c r="T184" s="222"/>
      <c r="U184" s="221"/>
      <c r="V184" s="211"/>
      <c r="W184" s="211"/>
      <c r="X184" s="211"/>
      <c r="Y184" s="211"/>
      <c r="Z184" s="211"/>
      <c r="AA184" s="211"/>
      <c r="AB184" s="211"/>
      <c r="AC184" s="211"/>
      <c r="AD184" s="211"/>
      <c r="AE184" s="211" t="s">
        <v>137</v>
      </c>
      <c r="AF184" s="211">
        <v>0</v>
      </c>
      <c r="AG184" s="211"/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ht="22.5" outlineLevel="1" x14ac:dyDescent="0.2">
      <c r="A185" s="212">
        <v>58</v>
      </c>
      <c r="B185" s="218" t="s">
        <v>221</v>
      </c>
      <c r="C185" s="262" t="s">
        <v>319</v>
      </c>
      <c r="D185" s="220" t="s">
        <v>207</v>
      </c>
      <c r="E185" s="227">
        <v>27</v>
      </c>
      <c r="F185" s="230">
        <f>H185+J185</f>
        <v>0</v>
      </c>
      <c r="G185" s="231">
        <f>ROUND(E185*F185,2)</f>
        <v>0</v>
      </c>
      <c r="H185" s="231"/>
      <c r="I185" s="231">
        <f>ROUND(E185*H185,2)</f>
        <v>0</v>
      </c>
      <c r="J185" s="231"/>
      <c r="K185" s="231">
        <f>ROUND(E185*J185,2)</f>
        <v>0</v>
      </c>
      <c r="L185" s="231">
        <v>12</v>
      </c>
      <c r="M185" s="231">
        <f>G185*(1+L185/100)</f>
        <v>0</v>
      </c>
      <c r="N185" s="221">
        <v>0</v>
      </c>
      <c r="O185" s="221">
        <f>ROUND(E185*N185,5)</f>
        <v>0</v>
      </c>
      <c r="P185" s="221">
        <v>0</v>
      </c>
      <c r="Q185" s="221">
        <f>ROUND(E185*P185,5)</f>
        <v>0</v>
      </c>
      <c r="R185" s="221"/>
      <c r="S185" s="221"/>
      <c r="T185" s="222">
        <v>0</v>
      </c>
      <c r="U185" s="221">
        <f>ROUND(E185*T185,2)</f>
        <v>0</v>
      </c>
      <c r="V185" s="211"/>
      <c r="W185" s="211"/>
      <c r="X185" s="211"/>
      <c r="Y185" s="211"/>
      <c r="Z185" s="211"/>
      <c r="AA185" s="211"/>
      <c r="AB185" s="211"/>
      <c r="AC185" s="211"/>
      <c r="AD185" s="211"/>
      <c r="AE185" s="211" t="s">
        <v>135</v>
      </c>
      <c r="AF185" s="211"/>
      <c r="AG185" s="211"/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12"/>
      <c r="B186" s="218"/>
      <c r="C186" s="263" t="s">
        <v>320</v>
      </c>
      <c r="D186" s="223"/>
      <c r="E186" s="228">
        <v>27</v>
      </c>
      <c r="F186" s="231"/>
      <c r="G186" s="231"/>
      <c r="H186" s="231"/>
      <c r="I186" s="231"/>
      <c r="J186" s="231"/>
      <c r="K186" s="231"/>
      <c r="L186" s="231"/>
      <c r="M186" s="231"/>
      <c r="N186" s="221"/>
      <c r="O186" s="221"/>
      <c r="P186" s="221"/>
      <c r="Q186" s="221"/>
      <c r="R186" s="221"/>
      <c r="S186" s="221"/>
      <c r="T186" s="222"/>
      <c r="U186" s="221"/>
      <c r="V186" s="211"/>
      <c r="W186" s="211"/>
      <c r="X186" s="211"/>
      <c r="Y186" s="211"/>
      <c r="Z186" s="211"/>
      <c r="AA186" s="211"/>
      <c r="AB186" s="211"/>
      <c r="AC186" s="211"/>
      <c r="AD186" s="211"/>
      <c r="AE186" s="211" t="s">
        <v>137</v>
      </c>
      <c r="AF186" s="211">
        <v>0</v>
      </c>
      <c r="AG186" s="211"/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12">
        <v>59</v>
      </c>
      <c r="B187" s="218" t="s">
        <v>321</v>
      </c>
      <c r="C187" s="262" t="s">
        <v>322</v>
      </c>
      <c r="D187" s="220" t="s">
        <v>0</v>
      </c>
      <c r="E187" s="273"/>
      <c r="F187" s="230">
        <f>H187+J187</f>
        <v>0</v>
      </c>
      <c r="G187" s="231">
        <f>ROUND(E187*F187,2)</f>
        <v>0</v>
      </c>
      <c r="H187" s="231"/>
      <c r="I187" s="231">
        <f>ROUND(E187*H187,2)</f>
        <v>0</v>
      </c>
      <c r="J187" s="231"/>
      <c r="K187" s="231">
        <f>ROUND(E187*J187,2)</f>
        <v>0</v>
      </c>
      <c r="L187" s="231">
        <v>12</v>
      </c>
      <c r="M187" s="231">
        <f>G187*(1+L187/100)</f>
        <v>0</v>
      </c>
      <c r="N187" s="221">
        <v>0</v>
      </c>
      <c r="O187" s="221">
        <f>ROUND(E187*N187,5)</f>
        <v>0</v>
      </c>
      <c r="P187" s="221">
        <v>0</v>
      </c>
      <c r="Q187" s="221">
        <f>ROUND(E187*P187,5)</f>
        <v>0</v>
      </c>
      <c r="R187" s="221"/>
      <c r="S187" s="221"/>
      <c r="T187" s="222">
        <v>0</v>
      </c>
      <c r="U187" s="221">
        <f>ROUND(E187*T187,2)</f>
        <v>0</v>
      </c>
      <c r="V187" s="211"/>
      <c r="W187" s="211"/>
      <c r="X187" s="211"/>
      <c r="Y187" s="211"/>
      <c r="Z187" s="211"/>
      <c r="AA187" s="211"/>
      <c r="AB187" s="211"/>
      <c r="AC187" s="211"/>
      <c r="AD187" s="211"/>
      <c r="AE187" s="211" t="s">
        <v>135</v>
      </c>
      <c r="AF187" s="211"/>
      <c r="AG187" s="211"/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12"/>
      <c r="B188" s="218"/>
      <c r="C188" s="263"/>
      <c r="D188" s="223"/>
      <c r="E188" s="228"/>
      <c r="F188" s="231"/>
      <c r="G188" s="231"/>
      <c r="H188" s="231"/>
      <c r="I188" s="231"/>
      <c r="J188" s="231"/>
      <c r="K188" s="231"/>
      <c r="L188" s="231"/>
      <c r="M188" s="231"/>
      <c r="N188" s="221"/>
      <c r="O188" s="221"/>
      <c r="P188" s="221"/>
      <c r="Q188" s="221"/>
      <c r="R188" s="221"/>
      <c r="S188" s="221"/>
      <c r="T188" s="222"/>
      <c r="U188" s="221"/>
      <c r="V188" s="211"/>
      <c r="W188" s="211"/>
      <c r="X188" s="211"/>
      <c r="Y188" s="211"/>
      <c r="Z188" s="211"/>
      <c r="AA188" s="211"/>
      <c r="AB188" s="211"/>
      <c r="AC188" s="211"/>
      <c r="AD188" s="211"/>
      <c r="AE188" s="211" t="s">
        <v>137</v>
      </c>
      <c r="AF188" s="211">
        <v>0</v>
      </c>
      <c r="AG188" s="211"/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x14ac:dyDescent="0.2">
      <c r="A189" s="213" t="s">
        <v>130</v>
      </c>
      <c r="B189" s="219" t="s">
        <v>97</v>
      </c>
      <c r="C189" s="264" t="s">
        <v>98</v>
      </c>
      <c r="D189" s="224"/>
      <c r="E189" s="229"/>
      <c r="F189" s="232"/>
      <c r="G189" s="232">
        <f>SUMIF(AE190:AE190,"&lt;&gt;NOR",G190:G190)</f>
        <v>0</v>
      </c>
      <c r="H189" s="232"/>
      <c r="I189" s="232">
        <f>SUM(I190:I190)</f>
        <v>0</v>
      </c>
      <c r="J189" s="232"/>
      <c r="K189" s="232">
        <f>SUM(K190:K190)</f>
        <v>0</v>
      </c>
      <c r="L189" s="232"/>
      <c r="M189" s="232">
        <f>SUM(M190:M190)</f>
        <v>0</v>
      </c>
      <c r="N189" s="225"/>
      <c r="O189" s="225">
        <f>SUM(O190:O190)</f>
        <v>0</v>
      </c>
      <c r="P189" s="225"/>
      <c r="Q189" s="225">
        <f>SUM(Q190:Q190)</f>
        <v>0</v>
      </c>
      <c r="R189" s="225"/>
      <c r="S189" s="225"/>
      <c r="T189" s="226"/>
      <c r="U189" s="225">
        <f>SUM(U190:U190)</f>
        <v>0</v>
      </c>
      <c r="AE189" t="s">
        <v>131</v>
      </c>
    </row>
    <row r="190" spans="1:60" outlineLevel="1" x14ac:dyDescent="0.2">
      <c r="A190" s="212">
        <v>60</v>
      </c>
      <c r="B190" s="218" t="s">
        <v>221</v>
      </c>
      <c r="C190" s="262" t="s">
        <v>323</v>
      </c>
      <c r="D190" s="220" t="s">
        <v>207</v>
      </c>
      <c r="E190" s="227">
        <v>3</v>
      </c>
      <c r="F190" s="230">
        <f>H190+J190</f>
        <v>0</v>
      </c>
      <c r="G190" s="231">
        <f>ROUND(E190*F190,2)</f>
        <v>0</v>
      </c>
      <c r="H190" s="231"/>
      <c r="I190" s="231">
        <f>ROUND(E190*H190,2)</f>
        <v>0</v>
      </c>
      <c r="J190" s="231"/>
      <c r="K190" s="231">
        <f>ROUND(E190*J190,2)</f>
        <v>0</v>
      </c>
      <c r="L190" s="231">
        <v>12</v>
      </c>
      <c r="M190" s="231">
        <f>G190*(1+L190/100)</f>
        <v>0</v>
      </c>
      <c r="N190" s="221">
        <v>0</v>
      </c>
      <c r="O190" s="221">
        <f>ROUND(E190*N190,5)</f>
        <v>0</v>
      </c>
      <c r="P190" s="221">
        <v>0</v>
      </c>
      <c r="Q190" s="221">
        <f>ROUND(E190*P190,5)</f>
        <v>0</v>
      </c>
      <c r="R190" s="221"/>
      <c r="S190" s="221"/>
      <c r="T190" s="222">
        <v>0</v>
      </c>
      <c r="U190" s="221">
        <f>ROUND(E190*T190,2)</f>
        <v>0</v>
      </c>
      <c r="V190" s="211"/>
      <c r="W190" s="211"/>
      <c r="X190" s="211"/>
      <c r="Y190" s="211"/>
      <c r="Z190" s="211"/>
      <c r="AA190" s="211"/>
      <c r="AB190" s="211"/>
      <c r="AC190" s="211"/>
      <c r="AD190" s="211"/>
      <c r="AE190" s="211" t="s">
        <v>135</v>
      </c>
      <c r="AF190" s="211"/>
      <c r="AG190" s="211"/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x14ac:dyDescent="0.2">
      <c r="A191" s="213" t="s">
        <v>130</v>
      </c>
      <c r="B191" s="219" t="s">
        <v>99</v>
      </c>
      <c r="C191" s="264" t="s">
        <v>100</v>
      </c>
      <c r="D191" s="224"/>
      <c r="E191" s="229"/>
      <c r="F191" s="232"/>
      <c r="G191" s="232">
        <f>SUMIF(AE192:AE204,"&lt;&gt;NOR",G192:G204)</f>
        <v>0</v>
      </c>
      <c r="H191" s="232"/>
      <c r="I191" s="232">
        <f>SUM(I192:I204)</f>
        <v>0</v>
      </c>
      <c r="J191" s="232"/>
      <c r="K191" s="232">
        <f>SUM(K192:K204)</f>
        <v>0</v>
      </c>
      <c r="L191" s="232"/>
      <c r="M191" s="232">
        <f>SUM(M192:M204)</f>
        <v>0</v>
      </c>
      <c r="N191" s="225"/>
      <c r="O191" s="225">
        <f>SUM(O192:O204)</f>
        <v>0.10291</v>
      </c>
      <c r="P191" s="225"/>
      <c r="Q191" s="225">
        <f>SUM(Q192:Q204)</f>
        <v>0</v>
      </c>
      <c r="R191" s="225"/>
      <c r="S191" s="225"/>
      <c r="T191" s="226"/>
      <c r="U191" s="225">
        <f>SUM(U192:U204)</f>
        <v>38.409999999999997</v>
      </c>
      <c r="AE191" t="s">
        <v>131</v>
      </c>
    </row>
    <row r="192" spans="1:60" outlineLevel="1" x14ac:dyDescent="0.2">
      <c r="A192" s="212">
        <v>61</v>
      </c>
      <c r="B192" s="218" t="s">
        <v>324</v>
      </c>
      <c r="C192" s="262" t="s">
        <v>325</v>
      </c>
      <c r="D192" s="220" t="s">
        <v>154</v>
      </c>
      <c r="E192" s="227">
        <v>285.86799999999999</v>
      </c>
      <c r="F192" s="230">
        <f>H192+J192</f>
        <v>0</v>
      </c>
      <c r="G192" s="231">
        <f>ROUND(E192*F192,2)</f>
        <v>0</v>
      </c>
      <c r="H192" s="231"/>
      <c r="I192" s="231">
        <f>ROUND(E192*H192,2)</f>
        <v>0</v>
      </c>
      <c r="J192" s="231"/>
      <c r="K192" s="231">
        <f>ROUND(E192*J192,2)</f>
        <v>0</v>
      </c>
      <c r="L192" s="231">
        <v>12</v>
      </c>
      <c r="M192" s="231">
        <f>G192*(1+L192/100)</f>
        <v>0</v>
      </c>
      <c r="N192" s="221">
        <v>6.9999999999999994E-5</v>
      </c>
      <c r="O192" s="221">
        <f>ROUND(E192*N192,5)</f>
        <v>2.001E-2</v>
      </c>
      <c r="P192" s="221">
        <v>0</v>
      </c>
      <c r="Q192" s="221">
        <f>ROUND(E192*P192,5)</f>
        <v>0</v>
      </c>
      <c r="R192" s="221"/>
      <c r="S192" s="221"/>
      <c r="T192" s="222">
        <v>3.2480000000000002E-2</v>
      </c>
      <c r="U192" s="221">
        <f>ROUND(E192*T192,2)</f>
        <v>9.2799999999999994</v>
      </c>
      <c r="V192" s="211"/>
      <c r="W192" s="211"/>
      <c r="X192" s="211"/>
      <c r="Y192" s="211"/>
      <c r="Z192" s="211"/>
      <c r="AA192" s="211"/>
      <c r="AB192" s="211"/>
      <c r="AC192" s="211"/>
      <c r="AD192" s="211"/>
      <c r="AE192" s="211" t="s">
        <v>135</v>
      </c>
      <c r="AF192" s="211"/>
      <c r="AG192" s="211"/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12"/>
      <c r="B193" s="218"/>
      <c r="C193" s="263" t="s">
        <v>326</v>
      </c>
      <c r="D193" s="223"/>
      <c r="E193" s="228"/>
      <c r="F193" s="231"/>
      <c r="G193" s="231"/>
      <c r="H193" s="231"/>
      <c r="I193" s="231"/>
      <c r="J193" s="231"/>
      <c r="K193" s="231"/>
      <c r="L193" s="231"/>
      <c r="M193" s="231"/>
      <c r="N193" s="221"/>
      <c r="O193" s="221"/>
      <c r="P193" s="221"/>
      <c r="Q193" s="221"/>
      <c r="R193" s="221"/>
      <c r="S193" s="221"/>
      <c r="T193" s="222"/>
      <c r="U193" s="221"/>
      <c r="V193" s="211"/>
      <c r="W193" s="211"/>
      <c r="X193" s="211"/>
      <c r="Y193" s="211"/>
      <c r="Z193" s="211"/>
      <c r="AA193" s="211"/>
      <c r="AB193" s="211"/>
      <c r="AC193" s="211"/>
      <c r="AD193" s="211"/>
      <c r="AE193" s="211" t="s">
        <v>137</v>
      </c>
      <c r="AF193" s="211">
        <v>0</v>
      </c>
      <c r="AG193" s="211"/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12"/>
      <c r="B194" s="218"/>
      <c r="C194" s="263" t="s">
        <v>327</v>
      </c>
      <c r="D194" s="223"/>
      <c r="E194" s="228">
        <v>17.3215</v>
      </c>
      <c r="F194" s="231"/>
      <c r="G194" s="231"/>
      <c r="H194" s="231"/>
      <c r="I194" s="231"/>
      <c r="J194" s="231"/>
      <c r="K194" s="231"/>
      <c r="L194" s="231"/>
      <c r="M194" s="231"/>
      <c r="N194" s="221"/>
      <c r="O194" s="221"/>
      <c r="P194" s="221"/>
      <c r="Q194" s="221"/>
      <c r="R194" s="221"/>
      <c r="S194" s="221"/>
      <c r="T194" s="222"/>
      <c r="U194" s="221"/>
      <c r="V194" s="211"/>
      <c r="W194" s="211"/>
      <c r="X194" s="211"/>
      <c r="Y194" s="211"/>
      <c r="Z194" s="211"/>
      <c r="AA194" s="211"/>
      <c r="AB194" s="211"/>
      <c r="AC194" s="211"/>
      <c r="AD194" s="211"/>
      <c r="AE194" s="211" t="s">
        <v>137</v>
      </c>
      <c r="AF194" s="211">
        <v>0</v>
      </c>
      <c r="AG194" s="211"/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12"/>
      <c r="B195" s="218"/>
      <c r="C195" s="263" t="s">
        <v>328</v>
      </c>
      <c r="D195" s="223"/>
      <c r="E195" s="228">
        <v>5.53</v>
      </c>
      <c r="F195" s="231"/>
      <c r="G195" s="231"/>
      <c r="H195" s="231"/>
      <c r="I195" s="231"/>
      <c r="J195" s="231"/>
      <c r="K195" s="231"/>
      <c r="L195" s="231"/>
      <c r="M195" s="231"/>
      <c r="N195" s="221"/>
      <c r="O195" s="221"/>
      <c r="P195" s="221"/>
      <c r="Q195" s="221"/>
      <c r="R195" s="221"/>
      <c r="S195" s="221"/>
      <c r="T195" s="222"/>
      <c r="U195" s="221"/>
      <c r="V195" s="211"/>
      <c r="W195" s="211"/>
      <c r="X195" s="211"/>
      <c r="Y195" s="211"/>
      <c r="Z195" s="211"/>
      <c r="AA195" s="211"/>
      <c r="AB195" s="211"/>
      <c r="AC195" s="211"/>
      <c r="AD195" s="211"/>
      <c r="AE195" s="211" t="s">
        <v>137</v>
      </c>
      <c r="AF195" s="211">
        <v>0</v>
      </c>
      <c r="AG195" s="211"/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12"/>
      <c r="B196" s="218"/>
      <c r="C196" s="263" t="s">
        <v>329</v>
      </c>
      <c r="D196" s="223"/>
      <c r="E196" s="228"/>
      <c r="F196" s="231"/>
      <c r="G196" s="231"/>
      <c r="H196" s="231"/>
      <c r="I196" s="231"/>
      <c r="J196" s="231"/>
      <c r="K196" s="231"/>
      <c r="L196" s="231"/>
      <c r="M196" s="231"/>
      <c r="N196" s="221"/>
      <c r="O196" s="221"/>
      <c r="P196" s="221"/>
      <c r="Q196" s="221"/>
      <c r="R196" s="221"/>
      <c r="S196" s="221"/>
      <c r="T196" s="222"/>
      <c r="U196" s="221"/>
      <c r="V196" s="211"/>
      <c r="W196" s="211"/>
      <c r="X196" s="211"/>
      <c r="Y196" s="211"/>
      <c r="Z196" s="211"/>
      <c r="AA196" s="211"/>
      <c r="AB196" s="211"/>
      <c r="AC196" s="211"/>
      <c r="AD196" s="211"/>
      <c r="AE196" s="211" t="s">
        <v>137</v>
      </c>
      <c r="AF196" s="211">
        <v>0</v>
      </c>
      <c r="AG196" s="211"/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12"/>
      <c r="B197" s="218"/>
      <c r="C197" s="263" t="s">
        <v>330</v>
      </c>
      <c r="D197" s="223"/>
      <c r="E197" s="228">
        <v>157.43559999999999</v>
      </c>
      <c r="F197" s="231"/>
      <c r="G197" s="231"/>
      <c r="H197" s="231"/>
      <c r="I197" s="231"/>
      <c r="J197" s="231"/>
      <c r="K197" s="231"/>
      <c r="L197" s="231"/>
      <c r="M197" s="231"/>
      <c r="N197" s="221"/>
      <c r="O197" s="221"/>
      <c r="P197" s="221"/>
      <c r="Q197" s="221"/>
      <c r="R197" s="221"/>
      <c r="S197" s="221"/>
      <c r="T197" s="222"/>
      <c r="U197" s="221"/>
      <c r="V197" s="211"/>
      <c r="W197" s="211"/>
      <c r="X197" s="211"/>
      <c r="Y197" s="211"/>
      <c r="Z197" s="211"/>
      <c r="AA197" s="211"/>
      <c r="AB197" s="211"/>
      <c r="AC197" s="211"/>
      <c r="AD197" s="211"/>
      <c r="AE197" s="211" t="s">
        <v>137</v>
      </c>
      <c r="AF197" s="211">
        <v>0</v>
      </c>
      <c r="AG197" s="211"/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12"/>
      <c r="B198" s="218"/>
      <c r="C198" s="263" t="s">
        <v>331</v>
      </c>
      <c r="D198" s="223"/>
      <c r="E198" s="228"/>
      <c r="F198" s="231"/>
      <c r="G198" s="231"/>
      <c r="H198" s="231"/>
      <c r="I198" s="231"/>
      <c r="J198" s="231"/>
      <c r="K198" s="231"/>
      <c r="L198" s="231"/>
      <c r="M198" s="231"/>
      <c r="N198" s="221"/>
      <c r="O198" s="221"/>
      <c r="P198" s="221"/>
      <c r="Q198" s="221"/>
      <c r="R198" s="221"/>
      <c r="S198" s="221"/>
      <c r="T198" s="222"/>
      <c r="U198" s="221"/>
      <c r="V198" s="211"/>
      <c r="W198" s="211"/>
      <c r="X198" s="211"/>
      <c r="Y198" s="211"/>
      <c r="Z198" s="211"/>
      <c r="AA198" s="211"/>
      <c r="AB198" s="211"/>
      <c r="AC198" s="211"/>
      <c r="AD198" s="211"/>
      <c r="AE198" s="211" t="s">
        <v>137</v>
      </c>
      <c r="AF198" s="211">
        <v>0</v>
      </c>
      <c r="AG198" s="211"/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12"/>
      <c r="B199" s="218"/>
      <c r="C199" s="263" t="s">
        <v>171</v>
      </c>
      <c r="D199" s="223"/>
      <c r="E199" s="228">
        <v>90.010900000000007</v>
      </c>
      <c r="F199" s="231"/>
      <c r="G199" s="231"/>
      <c r="H199" s="231"/>
      <c r="I199" s="231"/>
      <c r="J199" s="231"/>
      <c r="K199" s="231"/>
      <c r="L199" s="231"/>
      <c r="M199" s="231"/>
      <c r="N199" s="221"/>
      <c r="O199" s="221"/>
      <c r="P199" s="221"/>
      <c r="Q199" s="221"/>
      <c r="R199" s="221"/>
      <c r="S199" s="221"/>
      <c r="T199" s="222"/>
      <c r="U199" s="221"/>
      <c r="V199" s="211"/>
      <c r="W199" s="211"/>
      <c r="X199" s="211"/>
      <c r="Y199" s="211"/>
      <c r="Z199" s="211"/>
      <c r="AA199" s="211"/>
      <c r="AB199" s="211"/>
      <c r="AC199" s="211"/>
      <c r="AD199" s="211"/>
      <c r="AE199" s="211" t="s">
        <v>137</v>
      </c>
      <c r="AF199" s="211">
        <v>0</v>
      </c>
      <c r="AG199" s="211"/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12"/>
      <c r="B200" s="218"/>
      <c r="C200" s="263" t="s">
        <v>260</v>
      </c>
      <c r="D200" s="223"/>
      <c r="E200" s="228">
        <v>12.05</v>
      </c>
      <c r="F200" s="231"/>
      <c r="G200" s="231"/>
      <c r="H200" s="231"/>
      <c r="I200" s="231"/>
      <c r="J200" s="231"/>
      <c r="K200" s="231"/>
      <c r="L200" s="231"/>
      <c r="M200" s="231"/>
      <c r="N200" s="221"/>
      <c r="O200" s="221"/>
      <c r="P200" s="221"/>
      <c r="Q200" s="221"/>
      <c r="R200" s="221"/>
      <c r="S200" s="221"/>
      <c r="T200" s="222"/>
      <c r="U200" s="221"/>
      <c r="V200" s="211"/>
      <c r="W200" s="211"/>
      <c r="X200" s="211"/>
      <c r="Y200" s="211"/>
      <c r="Z200" s="211"/>
      <c r="AA200" s="211"/>
      <c r="AB200" s="211"/>
      <c r="AC200" s="211"/>
      <c r="AD200" s="211"/>
      <c r="AE200" s="211" t="s">
        <v>137</v>
      </c>
      <c r="AF200" s="211">
        <v>0</v>
      </c>
      <c r="AG200" s="211"/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12"/>
      <c r="B201" s="218"/>
      <c r="C201" s="263" t="s">
        <v>332</v>
      </c>
      <c r="D201" s="223"/>
      <c r="E201" s="228"/>
      <c r="F201" s="231"/>
      <c r="G201" s="231"/>
      <c r="H201" s="231"/>
      <c r="I201" s="231"/>
      <c r="J201" s="231"/>
      <c r="K201" s="231"/>
      <c r="L201" s="231"/>
      <c r="M201" s="231"/>
      <c r="N201" s="221"/>
      <c r="O201" s="221"/>
      <c r="P201" s="221"/>
      <c r="Q201" s="221"/>
      <c r="R201" s="221"/>
      <c r="S201" s="221"/>
      <c r="T201" s="222"/>
      <c r="U201" s="221"/>
      <c r="V201" s="211"/>
      <c r="W201" s="211"/>
      <c r="X201" s="211"/>
      <c r="Y201" s="211"/>
      <c r="Z201" s="211"/>
      <c r="AA201" s="211"/>
      <c r="AB201" s="211"/>
      <c r="AC201" s="211"/>
      <c r="AD201" s="211"/>
      <c r="AE201" s="211" t="s">
        <v>137</v>
      </c>
      <c r="AF201" s="211">
        <v>0</v>
      </c>
      <c r="AG201" s="211"/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12"/>
      <c r="B202" s="218"/>
      <c r="C202" s="263" t="s">
        <v>333</v>
      </c>
      <c r="D202" s="223"/>
      <c r="E202" s="228">
        <v>3.52</v>
      </c>
      <c r="F202" s="231"/>
      <c r="G202" s="231"/>
      <c r="H202" s="231"/>
      <c r="I202" s="231"/>
      <c r="J202" s="231"/>
      <c r="K202" s="231"/>
      <c r="L202" s="231"/>
      <c r="M202" s="231"/>
      <c r="N202" s="221"/>
      <c r="O202" s="221"/>
      <c r="P202" s="221"/>
      <c r="Q202" s="221"/>
      <c r="R202" s="221"/>
      <c r="S202" s="221"/>
      <c r="T202" s="222"/>
      <c r="U202" s="221"/>
      <c r="V202" s="211"/>
      <c r="W202" s="211"/>
      <c r="X202" s="211"/>
      <c r="Y202" s="211"/>
      <c r="Z202" s="211"/>
      <c r="AA202" s="211"/>
      <c r="AB202" s="211"/>
      <c r="AC202" s="211"/>
      <c r="AD202" s="211"/>
      <c r="AE202" s="211" t="s">
        <v>137</v>
      </c>
      <c r="AF202" s="211">
        <v>0</v>
      </c>
      <c r="AG202" s="211"/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12">
        <v>62</v>
      </c>
      <c r="B203" s="218" t="s">
        <v>334</v>
      </c>
      <c r="C203" s="262" t="s">
        <v>335</v>
      </c>
      <c r="D203" s="220" t="s">
        <v>154</v>
      </c>
      <c r="E203" s="227">
        <v>285.86799999999999</v>
      </c>
      <c r="F203" s="230">
        <f>H203+J203</f>
        <v>0</v>
      </c>
      <c r="G203" s="231">
        <f>ROUND(E203*F203,2)</f>
        <v>0</v>
      </c>
      <c r="H203" s="231"/>
      <c r="I203" s="231">
        <f>ROUND(E203*H203,2)</f>
        <v>0</v>
      </c>
      <c r="J203" s="231"/>
      <c r="K203" s="231">
        <f>ROUND(E203*J203,2)</f>
        <v>0</v>
      </c>
      <c r="L203" s="231">
        <v>12</v>
      </c>
      <c r="M203" s="231">
        <f>G203*(1+L203/100)</f>
        <v>0</v>
      </c>
      <c r="N203" s="221">
        <v>2.9E-4</v>
      </c>
      <c r="O203" s="221">
        <f>ROUND(E203*N203,5)</f>
        <v>8.2900000000000001E-2</v>
      </c>
      <c r="P203" s="221">
        <v>0</v>
      </c>
      <c r="Q203" s="221">
        <f>ROUND(E203*P203,5)</f>
        <v>0</v>
      </c>
      <c r="R203" s="221"/>
      <c r="S203" s="221"/>
      <c r="T203" s="222">
        <v>0.10191</v>
      </c>
      <c r="U203" s="221">
        <f>ROUND(E203*T203,2)</f>
        <v>29.13</v>
      </c>
      <c r="V203" s="211"/>
      <c r="W203" s="211"/>
      <c r="X203" s="211"/>
      <c r="Y203" s="211"/>
      <c r="Z203" s="211"/>
      <c r="AA203" s="211"/>
      <c r="AB203" s="211"/>
      <c r="AC203" s="211"/>
      <c r="AD203" s="211"/>
      <c r="AE203" s="211" t="s">
        <v>135</v>
      </c>
      <c r="AF203" s="211"/>
      <c r="AG203" s="211"/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12">
        <v>63</v>
      </c>
      <c r="B204" s="218" t="s">
        <v>172</v>
      </c>
      <c r="C204" s="262" t="s">
        <v>336</v>
      </c>
      <c r="D204" s="220" t="s">
        <v>161</v>
      </c>
      <c r="E204" s="227">
        <v>1</v>
      </c>
      <c r="F204" s="230">
        <f>H204+J204</f>
        <v>0</v>
      </c>
      <c r="G204" s="231">
        <f>ROUND(E204*F204,2)</f>
        <v>0</v>
      </c>
      <c r="H204" s="231"/>
      <c r="I204" s="231">
        <f>ROUND(E204*H204,2)</f>
        <v>0</v>
      </c>
      <c r="J204" s="231"/>
      <c r="K204" s="231">
        <f>ROUND(E204*J204,2)</f>
        <v>0</v>
      </c>
      <c r="L204" s="231">
        <v>12</v>
      </c>
      <c r="M204" s="231">
        <f>G204*(1+L204/100)</f>
        <v>0</v>
      </c>
      <c r="N204" s="221">
        <v>0</v>
      </c>
      <c r="O204" s="221">
        <f>ROUND(E204*N204,5)</f>
        <v>0</v>
      </c>
      <c r="P204" s="221">
        <v>0</v>
      </c>
      <c r="Q204" s="221">
        <f>ROUND(E204*P204,5)</f>
        <v>0</v>
      </c>
      <c r="R204" s="221"/>
      <c r="S204" s="221"/>
      <c r="T204" s="222">
        <v>0</v>
      </c>
      <c r="U204" s="221">
        <f>ROUND(E204*T204,2)</f>
        <v>0</v>
      </c>
      <c r="V204" s="211"/>
      <c r="W204" s="211"/>
      <c r="X204" s="211"/>
      <c r="Y204" s="211"/>
      <c r="Z204" s="211"/>
      <c r="AA204" s="211"/>
      <c r="AB204" s="211"/>
      <c r="AC204" s="211"/>
      <c r="AD204" s="211"/>
      <c r="AE204" s="211" t="s">
        <v>135</v>
      </c>
      <c r="AF204" s="211"/>
      <c r="AG204" s="211"/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x14ac:dyDescent="0.2">
      <c r="A205" s="213" t="s">
        <v>130</v>
      </c>
      <c r="B205" s="219" t="s">
        <v>101</v>
      </c>
      <c r="C205" s="264" t="s">
        <v>102</v>
      </c>
      <c r="D205" s="224"/>
      <c r="E205" s="229"/>
      <c r="F205" s="232"/>
      <c r="G205" s="232">
        <f>SUMIF(AE206:AE213,"&lt;&gt;NOR",G206:G213)</f>
        <v>0</v>
      </c>
      <c r="H205" s="232"/>
      <c r="I205" s="232">
        <f>SUM(I206:I213)</f>
        <v>0</v>
      </c>
      <c r="J205" s="232"/>
      <c r="K205" s="232">
        <f>SUM(K206:K213)</f>
        <v>0</v>
      </c>
      <c r="L205" s="232"/>
      <c r="M205" s="232">
        <f>SUM(M206:M213)</f>
        <v>0</v>
      </c>
      <c r="N205" s="225"/>
      <c r="O205" s="225">
        <f>SUM(O206:O213)</f>
        <v>0</v>
      </c>
      <c r="P205" s="225"/>
      <c r="Q205" s="225">
        <f>SUM(Q206:Q213)</f>
        <v>0</v>
      </c>
      <c r="R205" s="225"/>
      <c r="S205" s="225"/>
      <c r="T205" s="226"/>
      <c r="U205" s="225">
        <f>SUM(U206:U213)</f>
        <v>0</v>
      </c>
      <c r="AE205" t="s">
        <v>131</v>
      </c>
    </row>
    <row r="206" spans="1:60" ht="22.5" outlineLevel="1" x14ac:dyDescent="0.2">
      <c r="A206" s="212">
        <v>64</v>
      </c>
      <c r="B206" s="218" t="s">
        <v>172</v>
      </c>
      <c r="C206" s="262" t="s">
        <v>337</v>
      </c>
      <c r="D206" s="220" t="s">
        <v>161</v>
      </c>
      <c r="E206" s="227">
        <v>1</v>
      </c>
      <c r="F206" s="230">
        <f>H206+J206</f>
        <v>0</v>
      </c>
      <c r="G206" s="231">
        <f>ROUND(E206*F206,2)</f>
        <v>0</v>
      </c>
      <c r="H206" s="231"/>
      <c r="I206" s="231">
        <f>ROUND(E206*H206,2)</f>
        <v>0</v>
      </c>
      <c r="J206" s="231"/>
      <c r="K206" s="231">
        <f>ROUND(E206*J206,2)</f>
        <v>0</v>
      </c>
      <c r="L206" s="231">
        <v>12</v>
      </c>
      <c r="M206" s="231">
        <f>G206*(1+L206/100)</f>
        <v>0</v>
      </c>
      <c r="N206" s="221">
        <v>0</v>
      </c>
      <c r="O206" s="221">
        <f>ROUND(E206*N206,5)</f>
        <v>0</v>
      </c>
      <c r="P206" s="221">
        <v>0</v>
      </c>
      <c r="Q206" s="221">
        <f>ROUND(E206*P206,5)</f>
        <v>0</v>
      </c>
      <c r="R206" s="221"/>
      <c r="S206" s="221"/>
      <c r="T206" s="222">
        <v>0</v>
      </c>
      <c r="U206" s="221">
        <f>ROUND(E206*T206,2)</f>
        <v>0</v>
      </c>
      <c r="V206" s="211"/>
      <c r="W206" s="211"/>
      <c r="X206" s="211"/>
      <c r="Y206" s="211"/>
      <c r="Z206" s="211"/>
      <c r="AA206" s="211"/>
      <c r="AB206" s="211"/>
      <c r="AC206" s="211"/>
      <c r="AD206" s="211"/>
      <c r="AE206" s="211" t="s">
        <v>135</v>
      </c>
      <c r="AF206" s="211"/>
      <c r="AG206" s="211"/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12"/>
      <c r="B207" s="218"/>
      <c r="C207" s="263" t="s">
        <v>59</v>
      </c>
      <c r="D207" s="223"/>
      <c r="E207" s="228">
        <v>1</v>
      </c>
      <c r="F207" s="231"/>
      <c r="G207" s="231"/>
      <c r="H207" s="231"/>
      <c r="I207" s="231"/>
      <c r="J207" s="231"/>
      <c r="K207" s="231"/>
      <c r="L207" s="231"/>
      <c r="M207" s="231"/>
      <c r="N207" s="221"/>
      <c r="O207" s="221"/>
      <c r="P207" s="221"/>
      <c r="Q207" s="221"/>
      <c r="R207" s="221"/>
      <c r="S207" s="221"/>
      <c r="T207" s="222"/>
      <c r="U207" s="221"/>
      <c r="V207" s="211"/>
      <c r="W207" s="211"/>
      <c r="X207" s="211"/>
      <c r="Y207" s="211"/>
      <c r="Z207" s="211"/>
      <c r="AA207" s="211"/>
      <c r="AB207" s="211"/>
      <c r="AC207" s="211"/>
      <c r="AD207" s="211"/>
      <c r="AE207" s="211" t="s">
        <v>137</v>
      </c>
      <c r="AF207" s="211">
        <v>0</v>
      </c>
      <c r="AG207" s="211"/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12"/>
      <c r="B208" s="218"/>
      <c r="C208" s="263" t="s">
        <v>338</v>
      </c>
      <c r="D208" s="223"/>
      <c r="E208" s="228"/>
      <c r="F208" s="231"/>
      <c r="G208" s="231"/>
      <c r="H208" s="231"/>
      <c r="I208" s="231"/>
      <c r="J208" s="231"/>
      <c r="K208" s="231"/>
      <c r="L208" s="231"/>
      <c r="M208" s="231"/>
      <c r="N208" s="221"/>
      <c r="O208" s="221"/>
      <c r="P208" s="221"/>
      <c r="Q208" s="221"/>
      <c r="R208" s="221"/>
      <c r="S208" s="221"/>
      <c r="T208" s="222"/>
      <c r="U208" s="221"/>
      <c r="V208" s="211"/>
      <c r="W208" s="211"/>
      <c r="X208" s="211"/>
      <c r="Y208" s="211"/>
      <c r="Z208" s="211"/>
      <c r="AA208" s="211"/>
      <c r="AB208" s="211"/>
      <c r="AC208" s="211"/>
      <c r="AD208" s="211"/>
      <c r="AE208" s="211" t="s">
        <v>137</v>
      </c>
      <c r="AF208" s="211">
        <v>0</v>
      </c>
      <c r="AG208" s="211"/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ht="22.5" outlineLevel="1" x14ac:dyDescent="0.2">
      <c r="A209" s="212"/>
      <c r="B209" s="218"/>
      <c r="C209" s="263" t="s">
        <v>339</v>
      </c>
      <c r="D209" s="223"/>
      <c r="E209" s="228"/>
      <c r="F209" s="231"/>
      <c r="G209" s="231"/>
      <c r="H209" s="231"/>
      <c r="I209" s="231"/>
      <c r="J209" s="231"/>
      <c r="K209" s="231"/>
      <c r="L209" s="231"/>
      <c r="M209" s="231"/>
      <c r="N209" s="221"/>
      <c r="O209" s="221"/>
      <c r="P209" s="221"/>
      <c r="Q209" s="221"/>
      <c r="R209" s="221"/>
      <c r="S209" s="221"/>
      <c r="T209" s="222"/>
      <c r="U209" s="221"/>
      <c r="V209" s="211"/>
      <c r="W209" s="211"/>
      <c r="X209" s="211"/>
      <c r="Y209" s="211"/>
      <c r="Z209" s="211"/>
      <c r="AA209" s="211"/>
      <c r="AB209" s="211"/>
      <c r="AC209" s="211"/>
      <c r="AD209" s="211"/>
      <c r="AE209" s="211" t="s">
        <v>137</v>
      </c>
      <c r="AF209" s="211">
        <v>0</v>
      </c>
      <c r="AG209" s="211"/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ht="22.5" outlineLevel="1" x14ac:dyDescent="0.2">
      <c r="A210" s="212"/>
      <c r="B210" s="218"/>
      <c r="C210" s="263" t="s">
        <v>340</v>
      </c>
      <c r="D210" s="223"/>
      <c r="E210" s="228"/>
      <c r="F210" s="231"/>
      <c r="G210" s="231"/>
      <c r="H210" s="231"/>
      <c r="I210" s="231"/>
      <c r="J210" s="231"/>
      <c r="K210" s="231"/>
      <c r="L210" s="231"/>
      <c r="M210" s="231"/>
      <c r="N210" s="221"/>
      <c r="O210" s="221"/>
      <c r="P210" s="221"/>
      <c r="Q210" s="221"/>
      <c r="R210" s="221"/>
      <c r="S210" s="221"/>
      <c r="T210" s="222"/>
      <c r="U210" s="221"/>
      <c r="V210" s="211"/>
      <c r="W210" s="211"/>
      <c r="X210" s="211"/>
      <c r="Y210" s="211"/>
      <c r="Z210" s="211"/>
      <c r="AA210" s="211"/>
      <c r="AB210" s="211"/>
      <c r="AC210" s="211"/>
      <c r="AD210" s="211"/>
      <c r="AE210" s="211" t="s">
        <v>137</v>
      </c>
      <c r="AF210" s="211">
        <v>0</v>
      </c>
      <c r="AG210" s="211"/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12"/>
      <c r="B211" s="218"/>
      <c r="C211" s="263" t="s">
        <v>341</v>
      </c>
      <c r="D211" s="223"/>
      <c r="E211" s="228"/>
      <c r="F211" s="231"/>
      <c r="G211" s="231"/>
      <c r="H211" s="231"/>
      <c r="I211" s="231"/>
      <c r="J211" s="231"/>
      <c r="K211" s="231"/>
      <c r="L211" s="231"/>
      <c r="M211" s="231"/>
      <c r="N211" s="221"/>
      <c r="O211" s="221"/>
      <c r="P211" s="221"/>
      <c r="Q211" s="221"/>
      <c r="R211" s="221"/>
      <c r="S211" s="221"/>
      <c r="T211" s="222"/>
      <c r="U211" s="221"/>
      <c r="V211" s="211"/>
      <c r="W211" s="211"/>
      <c r="X211" s="211"/>
      <c r="Y211" s="211"/>
      <c r="Z211" s="211"/>
      <c r="AA211" s="211"/>
      <c r="AB211" s="211"/>
      <c r="AC211" s="211"/>
      <c r="AD211" s="211"/>
      <c r="AE211" s="211" t="s">
        <v>137</v>
      </c>
      <c r="AF211" s="211">
        <v>0</v>
      </c>
      <c r="AG211" s="211"/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12">
        <v>65</v>
      </c>
      <c r="B212" s="218" t="s">
        <v>221</v>
      </c>
      <c r="C212" s="262" t="s">
        <v>222</v>
      </c>
      <c r="D212" s="220" t="s">
        <v>0</v>
      </c>
      <c r="E212" s="227">
        <v>300</v>
      </c>
      <c r="F212" s="230">
        <f>H212+J212</f>
        <v>0</v>
      </c>
      <c r="G212" s="231">
        <f>ROUND(E212*F212,2)</f>
        <v>0</v>
      </c>
      <c r="H212" s="231"/>
      <c r="I212" s="231">
        <f>ROUND(E212*H212,2)</f>
        <v>0</v>
      </c>
      <c r="J212" s="231"/>
      <c r="K212" s="231">
        <f>ROUND(E212*J212,2)</f>
        <v>0</v>
      </c>
      <c r="L212" s="231">
        <v>12</v>
      </c>
      <c r="M212" s="231">
        <f>G212*(1+L212/100)</f>
        <v>0</v>
      </c>
      <c r="N212" s="221">
        <v>0</v>
      </c>
      <c r="O212" s="221">
        <f>ROUND(E212*N212,5)</f>
        <v>0</v>
      </c>
      <c r="P212" s="221">
        <v>0</v>
      </c>
      <c r="Q212" s="221">
        <f>ROUND(E212*P212,5)</f>
        <v>0</v>
      </c>
      <c r="R212" s="221"/>
      <c r="S212" s="221"/>
      <c r="T212" s="222">
        <v>0</v>
      </c>
      <c r="U212" s="221">
        <f>ROUND(E212*T212,2)</f>
        <v>0</v>
      </c>
      <c r="V212" s="211"/>
      <c r="W212" s="211"/>
      <c r="X212" s="211"/>
      <c r="Y212" s="211"/>
      <c r="Z212" s="211"/>
      <c r="AA212" s="211"/>
      <c r="AB212" s="211"/>
      <c r="AC212" s="211"/>
      <c r="AD212" s="211"/>
      <c r="AE212" s="211" t="s">
        <v>135</v>
      </c>
      <c r="AF212" s="211"/>
      <c r="AG212" s="211"/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 x14ac:dyDescent="0.2">
      <c r="A213" s="212"/>
      <c r="B213" s="218"/>
      <c r="C213" s="263" t="s">
        <v>342</v>
      </c>
      <c r="D213" s="223"/>
      <c r="E213" s="228">
        <v>300</v>
      </c>
      <c r="F213" s="231"/>
      <c r="G213" s="231"/>
      <c r="H213" s="231"/>
      <c r="I213" s="231"/>
      <c r="J213" s="231"/>
      <c r="K213" s="231"/>
      <c r="L213" s="231"/>
      <c r="M213" s="231"/>
      <c r="N213" s="221"/>
      <c r="O213" s="221"/>
      <c r="P213" s="221"/>
      <c r="Q213" s="221"/>
      <c r="R213" s="221"/>
      <c r="S213" s="221"/>
      <c r="T213" s="222"/>
      <c r="U213" s="221"/>
      <c r="V213" s="211"/>
      <c r="W213" s="211"/>
      <c r="X213" s="211"/>
      <c r="Y213" s="211"/>
      <c r="Z213" s="211"/>
      <c r="AA213" s="211"/>
      <c r="AB213" s="211"/>
      <c r="AC213" s="211"/>
      <c r="AD213" s="211"/>
      <c r="AE213" s="211" t="s">
        <v>137</v>
      </c>
      <c r="AF213" s="211">
        <v>0</v>
      </c>
      <c r="AG213" s="211"/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x14ac:dyDescent="0.2">
      <c r="A214" s="213" t="s">
        <v>130</v>
      </c>
      <c r="B214" s="219" t="s">
        <v>103</v>
      </c>
      <c r="C214" s="264" t="s">
        <v>26</v>
      </c>
      <c r="D214" s="224"/>
      <c r="E214" s="229"/>
      <c r="F214" s="232"/>
      <c r="G214" s="232">
        <f>SUMIF(AE215:AE216,"&lt;&gt;NOR",G215:G216)</f>
        <v>0</v>
      </c>
      <c r="H214" s="232"/>
      <c r="I214" s="232">
        <f>SUM(I215:I216)</f>
        <v>0</v>
      </c>
      <c r="J214" s="232"/>
      <c r="K214" s="232">
        <f>SUM(K215:K216)</f>
        <v>0</v>
      </c>
      <c r="L214" s="232"/>
      <c r="M214" s="232">
        <f>SUM(M215:M216)</f>
        <v>0</v>
      </c>
      <c r="N214" s="225"/>
      <c r="O214" s="225">
        <f>SUM(O215:O216)</f>
        <v>0</v>
      </c>
      <c r="P214" s="225"/>
      <c r="Q214" s="225">
        <f>SUM(Q215:Q216)</f>
        <v>0</v>
      </c>
      <c r="R214" s="225"/>
      <c r="S214" s="225"/>
      <c r="T214" s="226"/>
      <c r="U214" s="225">
        <f>SUM(U215:U216)</f>
        <v>0</v>
      </c>
      <c r="AE214" t="s">
        <v>131</v>
      </c>
    </row>
    <row r="215" spans="1:60" outlineLevel="1" x14ac:dyDescent="0.2">
      <c r="A215" s="212">
        <v>66</v>
      </c>
      <c r="B215" s="218" t="s">
        <v>172</v>
      </c>
      <c r="C215" s="262" t="s">
        <v>343</v>
      </c>
      <c r="D215" s="220" t="s">
        <v>0</v>
      </c>
      <c r="E215" s="273"/>
      <c r="F215" s="230">
        <f>H215+J215</f>
        <v>0</v>
      </c>
      <c r="G215" s="231">
        <f>ROUND(E215*F215,2)</f>
        <v>0</v>
      </c>
      <c r="H215" s="231"/>
      <c r="I215" s="231">
        <f>ROUND(E215*H215,2)</f>
        <v>0</v>
      </c>
      <c r="J215" s="231"/>
      <c r="K215" s="231">
        <f>ROUND(E215*J215,2)</f>
        <v>0</v>
      </c>
      <c r="L215" s="231">
        <v>12</v>
      </c>
      <c r="M215" s="231">
        <f>G215*(1+L215/100)</f>
        <v>0</v>
      </c>
      <c r="N215" s="221">
        <v>0</v>
      </c>
      <c r="O215" s="221">
        <f>ROUND(E215*N215,5)</f>
        <v>0</v>
      </c>
      <c r="P215" s="221">
        <v>0</v>
      </c>
      <c r="Q215" s="221">
        <f>ROUND(E215*P215,5)</f>
        <v>0</v>
      </c>
      <c r="R215" s="221"/>
      <c r="S215" s="221"/>
      <c r="T215" s="222">
        <v>0</v>
      </c>
      <c r="U215" s="221">
        <f>ROUND(E215*T215,2)</f>
        <v>0</v>
      </c>
      <c r="V215" s="211"/>
      <c r="W215" s="211"/>
      <c r="X215" s="211"/>
      <c r="Y215" s="211"/>
      <c r="Z215" s="211"/>
      <c r="AA215" s="211"/>
      <c r="AB215" s="211"/>
      <c r="AC215" s="211"/>
      <c r="AD215" s="211"/>
      <c r="AE215" s="211" t="s">
        <v>135</v>
      </c>
      <c r="AF215" s="211"/>
      <c r="AG215" s="211"/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41"/>
      <c r="B216" s="242"/>
      <c r="C216" s="265"/>
      <c r="D216" s="243"/>
      <c r="E216" s="244"/>
      <c r="F216" s="245"/>
      <c r="G216" s="245"/>
      <c r="H216" s="245"/>
      <c r="I216" s="245"/>
      <c r="J216" s="245"/>
      <c r="K216" s="245"/>
      <c r="L216" s="245"/>
      <c r="M216" s="245"/>
      <c r="N216" s="246"/>
      <c r="O216" s="246"/>
      <c r="P216" s="246"/>
      <c r="Q216" s="246"/>
      <c r="R216" s="246"/>
      <c r="S216" s="246"/>
      <c r="T216" s="247"/>
      <c r="U216" s="246"/>
      <c r="V216" s="211"/>
      <c r="W216" s="211"/>
      <c r="X216" s="211"/>
      <c r="Y216" s="211"/>
      <c r="Z216" s="211"/>
      <c r="AA216" s="211"/>
      <c r="AB216" s="211"/>
      <c r="AC216" s="211"/>
      <c r="AD216" s="211"/>
      <c r="AE216" s="211" t="s">
        <v>137</v>
      </c>
      <c r="AF216" s="211">
        <v>0</v>
      </c>
      <c r="AG216" s="211"/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x14ac:dyDescent="0.2">
      <c r="A217" s="6"/>
      <c r="B217" s="7" t="s">
        <v>140</v>
      </c>
      <c r="C217" s="266" t="s">
        <v>140</v>
      </c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AC217">
        <v>12</v>
      </c>
      <c r="AD217">
        <v>21</v>
      </c>
    </row>
    <row r="218" spans="1:60" x14ac:dyDescent="0.2">
      <c r="A218" s="248"/>
      <c r="B218" s="249" t="s">
        <v>28</v>
      </c>
      <c r="C218" s="267" t="s">
        <v>140</v>
      </c>
      <c r="D218" s="250"/>
      <c r="E218" s="250"/>
      <c r="F218" s="250"/>
      <c r="G218" s="261">
        <f>G8+G27+G30+G36+G40+G42+G46+G78+G82+G84+G90+G93+G102+G105+G130+G132+G142+G145+G161+G189+G191+G205+G214</f>
        <v>0</v>
      </c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AC218">
        <f>SUMIF(L7:L216,AC217,G7:G216)</f>
        <v>0</v>
      </c>
      <c r="AD218">
        <f>SUMIF(L7:L216,AD217,G7:G216)</f>
        <v>0</v>
      </c>
      <c r="AE218" t="s">
        <v>344</v>
      </c>
    </row>
    <row r="219" spans="1:60" x14ac:dyDescent="0.2">
      <c r="A219" s="6"/>
      <c r="B219" s="7" t="s">
        <v>140</v>
      </c>
      <c r="C219" s="266" t="s">
        <v>140</v>
      </c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spans="1:60" x14ac:dyDescent="0.2">
      <c r="A220" s="6"/>
      <c r="B220" s="7" t="s">
        <v>140</v>
      </c>
      <c r="C220" s="266" t="s">
        <v>140</v>
      </c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spans="1:60" x14ac:dyDescent="0.2">
      <c r="A221" s="251" t="s">
        <v>345</v>
      </c>
      <c r="B221" s="251"/>
      <c r="C221" s="268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</row>
    <row r="222" spans="1:60" x14ac:dyDescent="0.2">
      <c r="A222" s="252"/>
      <c r="B222" s="253"/>
      <c r="C222" s="269"/>
      <c r="D222" s="253"/>
      <c r="E222" s="253"/>
      <c r="F222" s="253"/>
      <c r="G222" s="254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AE222" t="s">
        <v>346</v>
      </c>
    </row>
    <row r="223" spans="1:60" x14ac:dyDescent="0.2">
      <c r="A223" s="255"/>
      <c r="B223" s="256"/>
      <c r="C223" s="270"/>
      <c r="D223" s="256"/>
      <c r="E223" s="256"/>
      <c r="F223" s="256"/>
      <c r="G223" s="257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 spans="1:60" x14ac:dyDescent="0.2">
      <c r="A224" s="255"/>
      <c r="B224" s="256"/>
      <c r="C224" s="270"/>
      <c r="D224" s="256"/>
      <c r="E224" s="256"/>
      <c r="F224" s="256"/>
      <c r="G224" s="257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31" x14ac:dyDescent="0.2">
      <c r="A225" s="255"/>
      <c r="B225" s="256"/>
      <c r="C225" s="270"/>
      <c r="D225" s="256"/>
      <c r="E225" s="256"/>
      <c r="F225" s="256"/>
      <c r="G225" s="257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31" x14ac:dyDescent="0.2">
      <c r="A226" s="258"/>
      <c r="B226" s="259"/>
      <c r="C226" s="271"/>
      <c r="D226" s="259"/>
      <c r="E226" s="259"/>
      <c r="F226" s="259"/>
      <c r="G226" s="260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 spans="1:31" x14ac:dyDescent="0.2">
      <c r="A227" s="6"/>
      <c r="B227" s="7" t="s">
        <v>140</v>
      </c>
      <c r="C227" s="266" t="s">
        <v>140</v>
      </c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</row>
    <row r="228" spans="1:31" x14ac:dyDescent="0.2">
      <c r="C228" s="272"/>
      <c r="AE228" t="s">
        <v>347</v>
      </c>
    </row>
  </sheetData>
  <mergeCells count="6">
    <mergeCell ref="A1:G1"/>
    <mergeCell ref="C2:G2"/>
    <mergeCell ref="C3:G3"/>
    <mergeCell ref="C4:G4"/>
    <mergeCell ref="A221:C221"/>
    <mergeCell ref="A222:G226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Hájek</dc:creator>
  <cp:lastModifiedBy>Jan Hájek</cp:lastModifiedBy>
  <cp:lastPrinted>2014-02-28T09:52:57Z</cp:lastPrinted>
  <dcterms:created xsi:type="dcterms:W3CDTF">2009-04-08T07:15:50Z</dcterms:created>
  <dcterms:modified xsi:type="dcterms:W3CDTF">2025-06-24T10:52:33Z</dcterms:modified>
</cp:coreProperties>
</file>